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820" windowHeight="159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<sst xmlns="http://schemas.openxmlformats.org/spreadsheetml/2006/main" count="40" uniqueCount="22">
  <si>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Acciona</t>
  </si>
  <si>
    <t>Bankinter</t>
  </si>
  <si>
    <t>Endesa</t>
  </si>
  <si>
    <t>Ebro_Foods</t>
  </si>
  <si>
    <t>IBEX_35</t>
  </si>
  <si>
    <t>Fecha</t>
  </si>
  <si>
    <t>R_ibex</t>
  </si>
  <si>
    <t>R_acciona</t>
  </si>
  <si>
    <t>R_bankin</t>
  </si>
  <si>
    <t>R_ebro</t>
  </si>
  <si>
    <t>R_endesa</t>
  </si>
  <si>
    <t>Rentab Media Diaria</t>
  </si>
  <si>
    <t>Rentabilidad Anualizada</t>
  </si>
  <si>
    <t>Matriz Varianzas-Covarianzas</t>
  </si>
  <si>
    <t>Rentabilidad Cartera Equiponderada</t>
  </si>
  <si>
    <t>Betas</t>
  </si>
  <si>
    <t>Beta Cartera Equiponderada</t>
  </si>
  <si>
    <t>Varianza cartera (con pesos W)</t>
  </si>
  <si>
    <t>Pesos (W)</t>
  </si>
  <si>
    <t>Pesos al cuadrado</t>
  </si>
  <si>
    <t>Desviación Tipica cartera (con pesos W)</t>
  </si>
  <si>
    <t>Desviación Tipica cartera (en anual)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</si>
</sst>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7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3" fillId="0" borderId="0" xfId="0" applyFont="1" applyAlignment="1">
      <alignment/>
    </xf>
    <xf numFmtId="0" fontId="34" fillId="17" borderId="0" xfId="0" applyFont="1" applyFill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0" fontId="0" fillId="0" borderId="10" xfId="52" applyNumberFormat="1" applyFont="1" applyBorder="1" applyAlignment="1">
      <alignment/>
    </xf>
    <xf numFmtId="0" fontId="34" fillId="17" borderId="1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4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0" xfId="52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1">
      <pane xSplit="1" ySplit="1" topLeftCell="B1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26" sqref="M126"/>
    </sheetView>
  </sheetViews>
  <sheetFormatPr defaultColWidth="11.421875" defaultRowHeight="15"/>
  <cols>
    <col min="2" max="4" width="8.140625" style="0" customWidth="1"/>
    <col min="5" max="5" width="10.00390625" style="0" customWidth="1"/>
    <col min="6" max="6" width="9.28125" style="0" customWidth="1"/>
    <col min="7" max="11" width="9.00390625" style="0" customWidth="1"/>
    <col min="16" max="16" width="14.7109375" style="0" customWidth="1"/>
  </cols>
  <sheetData>
    <row r="1" spans="1:11" ht="15">
      <c r="A1" t="s">
        <v>5</v>
      </c>
      <c r="B1" s="7" t="s">
        <v>4</v>
      </c>
      <c r="C1" s="7" t="s">
        <v>0</v>
      </c>
      <c r="D1" s="7" t="s">
        <v>1</v>
      </c>
      <c r="E1" s="7" t="s">
        <v>3</v>
      </c>
      <c r="F1" s="7" t="s">
        <v>2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ht="15">
      <c r="A2" s="1">
        <v>40725</v>
      </c>
      <c r="B2">
        <v>10492</v>
      </c>
      <c r="C2">
        <v>73.7</v>
      </c>
      <c r="D2">
        <v>4.83</v>
      </c>
      <c r="E2">
        <v>15.57</v>
      </c>
      <c r="F2">
        <v>22.65</v>
      </c>
      <c r="G2" s="2">
        <f>(B2-B3)/B3</f>
        <v>0.01275108833096848</v>
      </c>
      <c r="H2" s="2">
        <f>(C2-C3)/C3</f>
        <v>0.006968165049870271</v>
      </c>
      <c r="I2" s="2">
        <f>(D2-D3)/D3</f>
        <v>0.03205128205128213</v>
      </c>
      <c r="J2" s="2">
        <f>(E2-E3)/E3</f>
        <v>-0.0006418485237483817</v>
      </c>
      <c r="K2" s="2">
        <f>(F2-F3)/F3</f>
        <v>-0.013501742160278845</v>
      </c>
    </row>
    <row r="3" spans="1:11" ht="15">
      <c r="A3" s="1">
        <v>40724</v>
      </c>
      <c r="B3">
        <v>10359.9</v>
      </c>
      <c r="C3">
        <v>73.19</v>
      </c>
      <c r="D3">
        <v>4.68</v>
      </c>
      <c r="E3">
        <v>15.58</v>
      </c>
      <c r="F3">
        <v>22.96</v>
      </c>
      <c r="G3" s="2">
        <f aca="true" t="shared" si="0" ref="G3:G66">(B3-B4)/B4</f>
        <v>0.021323790370282668</v>
      </c>
      <c r="H3" s="2">
        <f aca="true" t="shared" si="1" ref="H3:H66">(C3-C4)/C4</f>
        <v>0.03712625761655101</v>
      </c>
      <c r="I3" s="2">
        <f aca="true" t="shared" si="2" ref="I3:I66">(D3-D4)/D4</f>
        <v>0.024070021881837947</v>
      </c>
      <c r="J3" s="2">
        <f aca="true" t="shared" si="3" ref="J3:J66">(E3-E4)/E4</f>
        <v>0.007110536522301191</v>
      </c>
      <c r="K3" s="2">
        <f aca="true" t="shared" si="4" ref="K3:K66">(F3-F4)/F4</f>
        <v>0.015929203539822984</v>
      </c>
    </row>
    <row r="4" spans="1:11" ht="15">
      <c r="A4" s="1">
        <v>40723</v>
      </c>
      <c r="B4">
        <v>10143.6</v>
      </c>
      <c r="C4">
        <v>70.57</v>
      </c>
      <c r="D4">
        <v>4.57</v>
      </c>
      <c r="E4">
        <v>15.47</v>
      </c>
      <c r="F4">
        <v>22.6</v>
      </c>
      <c r="G4" s="2">
        <f t="shared" si="0"/>
        <v>0.02082180200670239</v>
      </c>
      <c r="H4" s="2">
        <f t="shared" si="1"/>
        <v>0.03475073313782977</v>
      </c>
      <c r="I4" s="2">
        <f t="shared" si="2"/>
        <v>0.024663677130044914</v>
      </c>
      <c r="J4" s="2">
        <f t="shared" si="3"/>
        <v>0.017763157894736932</v>
      </c>
      <c r="K4" s="2">
        <f t="shared" si="4"/>
        <v>0.022161917684305834</v>
      </c>
    </row>
    <row r="5" spans="1:11" ht="15">
      <c r="A5" s="1">
        <v>40722</v>
      </c>
      <c r="B5">
        <v>9936.7</v>
      </c>
      <c r="C5">
        <v>68.2</v>
      </c>
      <c r="D5">
        <v>4.46</v>
      </c>
      <c r="E5">
        <v>15.2</v>
      </c>
      <c r="F5">
        <v>22.11</v>
      </c>
      <c r="G5" s="2">
        <f t="shared" si="0"/>
        <v>0.006533498105792021</v>
      </c>
      <c r="H5" s="2">
        <f t="shared" si="1"/>
        <v>-0.002923976608187176</v>
      </c>
      <c r="I5" s="2">
        <f t="shared" si="2"/>
        <v>0.002247191011235907</v>
      </c>
      <c r="J5" s="2">
        <f t="shared" si="3"/>
        <v>0.00197758734344096</v>
      </c>
      <c r="K5" s="2">
        <f t="shared" si="4"/>
        <v>0.011436413540713633</v>
      </c>
    </row>
    <row r="6" spans="1:11" ht="15">
      <c r="A6" s="1">
        <v>40721</v>
      </c>
      <c r="B6">
        <v>9872.2</v>
      </c>
      <c r="C6">
        <v>68.4</v>
      </c>
      <c r="D6">
        <v>4.45</v>
      </c>
      <c r="E6">
        <v>15.17</v>
      </c>
      <c r="F6">
        <v>21.86</v>
      </c>
      <c r="G6" s="2">
        <f t="shared" si="0"/>
        <v>0.00606357067881419</v>
      </c>
      <c r="H6" s="2">
        <f t="shared" si="1"/>
        <v>0.002050981541166138</v>
      </c>
      <c r="I6" s="2">
        <f t="shared" si="2"/>
        <v>0.020642201834862352</v>
      </c>
      <c r="J6" s="2">
        <f t="shared" si="3"/>
        <v>0.004635761589403992</v>
      </c>
      <c r="K6" s="2">
        <f t="shared" si="4"/>
        <v>-0.002282062984938417</v>
      </c>
    </row>
    <row r="7" spans="1:11" ht="15">
      <c r="A7" s="1">
        <v>40718</v>
      </c>
      <c r="B7">
        <v>9812.7</v>
      </c>
      <c r="C7">
        <v>68.26</v>
      </c>
      <c r="D7">
        <v>4.36</v>
      </c>
      <c r="E7">
        <v>15.1</v>
      </c>
      <c r="F7">
        <v>21.91</v>
      </c>
      <c r="G7" s="2">
        <f t="shared" si="0"/>
        <v>-0.013064993060165312</v>
      </c>
      <c r="H7" s="2">
        <f t="shared" si="1"/>
        <v>-0.024020589076351052</v>
      </c>
      <c r="I7" s="2">
        <f t="shared" si="2"/>
        <v>-0.03325942350332583</v>
      </c>
      <c r="J7" s="2">
        <f t="shared" si="3"/>
        <v>-0.00657894736842103</v>
      </c>
      <c r="K7" s="2">
        <f t="shared" si="4"/>
        <v>-0.006349206349206374</v>
      </c>
    </row>
    <row r="8" spans="1:11" ht="15">
      <c r="A8" s="1">
        <v>40717</v>
      </c>
      <c r="B8">
        <v>9942.6</v>
      </c>
      <c r="C8">
        <v>69.94</v>
      </c>
      <c r="D8">
        <v>4.51</v>
      </c>
      <c r="E8">
        <v>15.2</v>
      </c>
      <c r="F8">
        <v>22.05</v>
      </c>
      <c r="G8" s="2">
        <f t="shared" si="0"/>
        <v>-0.027732686628464176</v>
      </c>
      <c r="H8" s="2">
        <f t="shared" si="1"/>
        <v>-0.045448341749692894</v>
      </c>
      <c r="I8" s="2">
        <f t="shared" si="2"/>
        <v>-0.03426124197002144</v>
      </c>
      <c r="J8" s="2">
        <f t="shared" si="3"/>
        <v>-0.01745313510019401</v>
      </c>
      <c r="K8" s="2">
        <f t="shared" si="4"/>
        <v>-0.03289473684210526</v>
      </c>
    </row>
    <row r="9" spans="1:11" ht="15">
      <c r="A9" s="1">
        <v>40716</v>
      </c>
      <c r="B9">
        <v>10226.2</v>
      </c>
      <c r="C9">
        <v>73.27</v>
      </c>
      <c r="D9">
        <v>4.67</v>
      </c>
      <c r="E9">
        <v>15.47</v>
      </c>
      <c r="F9">
        <v>22.8</v>
      </c>
      <c r="G9" s="2">
        <f t="shared" si="0"/>
        <v>-0.000557081285000724</v>
      </c>
      <c r="H9" s="2">
        <f t="shared" si="1"/>
        <v>0.004662004662004514</v>
      </c>
      <c r="I9" s="2">
        <f t="shared" si="2"/>
        <v>0.00214592274678107</v>
      </c>
      <c r="J9" s="2">
        <f t="shared" si="3"/>
        <v>0.0065061808718283294</v>
      </c>
      <c r="K9" s="2">
        <f t="shared" si="4"/>
        <v>0.010190518387239717</v>
      </c>
    </row>
    <row r="10" spans="1:11" ht="15">
      <c r="A10" s="1">
        <v>40715</v>
      </c>
      <c r="B10">
        <v>10231.9</v>
      </c>
      <c r="C10">
        <v>72.93</v>
      </c>
      <c r="D10">
        <v>4.66</v>
      </c>
      <c r="E10">
        <v>15.37</v>
      </c>
      <c r="F10">
        <v>22.57</v>
      </c>
      <c r="G10" s="2">
        <f t="shared" si="0"/>
        <v>0.019306442454249235</v>
      </c>
      <c r="H10" s="2">
        <f t="shared" si="1"/>
        <v>0.025017568517217162</v>
      </c>
      <c r="I10" s="2">
        <f t="shared" si="2"/>
        <v>0.01969365426695839</v>
      </c>
      <c r="J10" s="2">
        <f t="shared" si="3"/>
        <v>0.0039190071848464215</v>
      </c>
      <c r="K10" s="2">
        <f t="shared" si="4"/>
        <v>0.017124831004957142</v>
      </c>
    </row>
    <row r="11" spans="1:11" ht="15">
      <c r="A11" s="1">
        <v>40714</v>
      </c>
      <c r="B11">
        <v>10038.1</v>
      </c>
      <c r="C11">
        <v>71.15</v>
      </c>
      <c r="D11">
        <v>4.57</v>
      </c>
      <c r="E11">
        <v>15.31</v>
      </c>
      <c r="F11">
        <v>22.19</v>
      </c>
      <c r="G11" s="2">
        <f t="shared" si="0"/>
        <v>-0.009580472018312452</v>
      </c>
      <c r="H11" s="2">
        <f t="shared" si="1"/>
        <v>-0.02293326009338077</v>
      </c>
      <c r="I11" s="2">
        <f t="shared" si="2"/>
        <v>-0.008676789587852502</v>
      </c>
      <c r="J11" s="2">
        <f t="shared" si="3"/>
        <v>-0.015434083601286187</v>
      </c>
      <c r="K11" s="2">
        <f t="shared" si="4"/>
        <v>-0.017271922054915723</v>
      </c>
    </row>
    <row r="12" spans="1:11" ht="15">
      <c r="A12" s="1">
        <v>40711</v>
      </c>
      <c r="B12">
        <v>10135.2</v>
      </c>
      <c r="C12">
        <v>72.82</v>
      </c>
      <c r="D12">
        <v>4.61</v>
      </c>
      <c r="E12">
        <v>15.55</v>
      </c>
      <c r="F12">
        <v>22.58</v>
      </c>
      <c r="G12" s="2">
        <f t="shared" si="0"/>
        <v>0.02184806170287853</v>
      </c>
      <c r="H12" s="2">
        <f t="shared" si="1"/>
        <v>0.012513904338153385</v>
      </c>
      <c r="I12" s="2">
        <f t="shared" si="2"/>
        <v>0.042986425339366606</v>
      </c>
      <c r="J12" s="2">
        <f t="shared" si="3"/>
        <v>0.008430609597924825</v>
      </c>
      <c r="K12" s="2">
        <f t="shared" si="4"/>
        <v>0.014831460674157226</v>
      </c>
    </row>
    <row r="13" spans="1:11" ht="15">
      <c r="A13" s="1">
        <v>40710</v>
      </c>
      <c r="B13">
        <v>9918.5</v>
      </c>
      <c r="C13">
        <v>71.92</v>
      </c>
      <c r="D13">
        <v>4.42</v>
      </c>
      <c r="E13">
        <v>15.42</v>
      </c>
      <c r="F13">
        <v>22.25</v>
      </c>
      <c r="G13" s="2">
        <f t="shared" si="0"/>
        <v>-0.001469833184001003</v>
      </c>
      <c r="H13" s="2">
        <f t="shared" si="1"/>
        <v>-0.014389475126764384</v>
      </c>
      <c r="I13" s="2">
        <f t="shared" si="2"/>
        <v>-0.00896860986547086</v>
      </c>
      <c r="J13" s="2">
        <f t="shared" si="3"/>
        <v>-0.007722007722007672</v>
      </c>
      <c r="K13" s="2">
        <f t="shared" si="4"/>
        <v>-0.014614703277236418</v>
      </c>
    </row>
    <row r="14" spans="1:11" ht="15">
      <c r="A14" s="1">
        <v>40709</v>
      </c>
      <c r="B14">
        <v>9933.1</v>
      </c>
      <c r="C14">
        <v>72.97</v>
      </c>
      <c r="D14">
        <v>4.46</v>
      </c>
      <c r="E14">
        <v>15.54</v>
      </c>
      <c r="F14">
        <v>22.58</v>
      </c>
      <c r="G14" s="2">
        <f t="shared" si="0"/>
        <v>-0.01968892485640408</v>
      </c>
      <c r="H14" s="2">
        <f t="shared" si="1"/>
        <v>-0.015913688469319037</v>
      </c>
      <c r="I14" s="2">
        <f t="shared" si="2"/>
        <v>-0.02407002188183814</v>
      </c>
      <c r="J14" s="2">
        <f t="shared" si="3"/>
        <v>-0.012078830260648524</v>
      </c>
      <c r="K14" s="2">
        <f t="shared" si="4"/>
        <v>-0.007036059806508362</v>
      </c>
    </row>
    <row r="15" spans="1:11" ht="15">
      <c r="A15" s="1">
        <v>40708</v>
      </c>
      <c r="B15">
        <v>10132.6</v>
      </c>
      <c r="C15">
        <v>74.15</v>
      </c>
      <c r="D15">
        <v>4.57</v>
      </c>
      <c r="E15">
        <v>15.73</v>
      </c>
      <c r="F15">
        <v>22.74</v>
      </c>
      <c r="G15" s="2">
        <f t="shared" si="0"/>
        <v>0.018740825641953673</v>
      </c>
      <c r="H15" s="2">
        <f t="shared" si="1"/>
        <v>0.03129346314325452</v>
      </c>
      <c r="I15" s="2">
        <f t="shared" si="2"/>
        <v>0.03160270880361187</v>
      </c>
      <c r="J15" s="2">
        <f t="shared" si="3"/>
        <v>0.007687379884689365</v>
      </c>
      <c r="K15" s="2">
        <f t="shared" si="4"/>
        <v>0.012466607301869883</v>
      </c>
    </row>
    <row r="16" spans="1:11" ht="15">
      <c r="A16" s="1">
        <v>40707</v>
      </c>
      <c r="B16">
        <v>9946.2</v>
      </c>
      <c r="C16">
        <v>71.9</v>
      </c>
      <c r="D16">
        <v>4.43</v>
      </c>
      <c r="E16">
        <v>15.61</v>
      </c>
      <c r="F16">
        <v>22.46</v>
      </c>
      <c r="G16" s="2">
        <f t="shared" si="0"/>
        <v>-0.00046227438999864784</v>
      </c>
      <c r="H16" s="2">
        <f t="shared" si="1"/>
        <v>-0.0008337965536407458</v>
      </c>
      <c r="I16" s="2">
        <f t="shared" si="2"/>
        <v>0</v>
      </c>
      <c r="J16" s="2">
        <f t="shared" si="3"/>
        <v>-0.0031928480204342726</v>
      </c>
      <c r="K16" s="2">
        <f t="shared" si="4"/>
        <v>-0.003991130820399107</v>
      </c>
    </row>
    <row r="17" spans="1:11" ht="15">
      <c r="A17" s="1">
        <v>40704</v>
      </c>
      <c r="B17">
        <v>9950.8</v>
      </c>
      <c r="C17">
        <v>71.96</v>
      </c>
      <c r="D17">
        <v>4.43</v>
      </c>
      <c r="E17">
        <v>15.66</v>
      </c>
      <c r="F17">
        <v>22.55</v>
      </c>
      <c r="G17" s="2">
        <f t="shared" si="0"/>
        <v>-0.016884515447010032</v>
      </c>
      <c r="H17" s="2">
        <f t="shared" si="1"/>
        <v>-0.01424657534246584</v>
      </c>
      <c r="I17" s="2">
        <f t="shared" si="2"/>
        <v>-0.013363028953229508</v>
      </c>
      <c r="J17" s="2">
        <f t="shared" si="3"/>
        <v>-0.008233058898036669</v>
      </c>
      <c r="K17" s="2">
        <f t="shared" si="4"/>
        <v>-0.020417028670721062</v>
      </c>
    </row>
    <row r="18" spans="1:11" ht="15">
      <c r="A18" s="1">
        <v>40703</v>
      </c>
      <c r="B18">
        <v>10121.7</v>
      </c>
      <c r="C18">
        <v>73</v>
      </c>
      <c r="D18">
        <v>4.49</v>
      </c>
      <c r="E18">
        <v>15.79</v>
      </c>
      <c r="F18">
        <v>23.02</v>
      </c>
      <c r="G18" s="2">
        <f t="shared" si="0"/>
        <v>0.0038879246218696483</v>
      </c>
      <c r="H18" s="2">
        <f t="shared" si="1"/>
        <v>0.01572283289272291</v>
      </c>
      <c r="I18" s="2">
        <f t="shared" si="2"/>
        <v>0.018140589569161012</v>
      </c>
      <c r="J18" s="2">
        <f t="shared" si="3"/>
        <v>-0.010031347962382454</v>
      </c>
      <c r="K18" s="2">
        <f t="shared" si="4"/>
        <v>0.007880910683012247</v>
      </c>
    </row>
    <row r="19" spans="1:11" ht="15">
      <c r="A19" s="1">
        <v>40702</v>
      </c>
      <c r="B19">
        <v>10082.5</v>
      </c>
      <c r="C19">
        <v>71.87</v>
      </c>
      <c r="D19">
        <v>4.41</v>
      </c>
      <c r="E19">
        <v>15.95</v>
      </c>
      <c r="F19">
        <v>22.84</v>
      </c>
      <c r="G19" s="2">
        <f t="shared" si="0"/>
        <v>-0.008418485262733486</v>
      </c>
      <c r="H19" s="2">
        <f t="shared" si="1"/>
        <v>-0.021377995642701434</v>
      </c>
      <c r="I19" s="2">
        <f t="shared" si="2"/>
        <v>-0.022172949002217217</v>
      </c>
      <c r="J19" s="2">
        <f t="shared" si="3"/>
        <v>0.011414077362079882</v>
      </c>
      <c r="K19" s="2">
        <f t="shared" si="4"/>
        <v>-0.019321597252039472</v>
      </c>
    </row>
    <row r="20" spans="1:11" ht="15">
      <c r="A20" s="1">
        <v>40701</v>
      </c>
      <c r="B20">
        <v>10168.1</v>
      </c>
      <c r="C20">
        <v>73.44</v>
      </c>
      <c r="D20">
        <v>4.51</v>
      </c>
      <c r="E20">
        <v>15.77</v>
      </c>
      <c r="F20">
        <v>23.29</v>
      </c>
      <c r="G20" s="2">
        <f t="shared" si="0"/>
        <v>0.0010238538251769235</v>
      </c>
      <c r="H20" s="2">
        <f t="shared" si="1"/>
        <v>-0.008371590602214481</v>
      </c>
      <c r="I20" s="2">
        <f t="shared" si="2"/>
        <v>-0.004415011037527695</v>
      </c>
      <c r="J20" s="2">
        <f t="shared" si="3"/>
        <v>-0.005047318611987386</v>
      </c>
      <c r="K20" s="2">
        <f t="shared" si="4"/>
        <v>0.00997398091934087</v>
      </c>
    </row>
    <row r="21" spans="1:11" ht="15">
      <c r="A21" s="1">
        <v>40700</v>
      </c>
      <c r="B21">
        <v>10157.7</v>
      </c>
      <c r="C21">
        <v>74.06</v>
      </c>
      <c r="D21">
        <v>4.53</v>
      </c>
      <c r="E21">
        <v>15.85</v>
      </c>
      <c r="F21">
        <v>23.06</v>
      </c>
      <c r="G21" s="2">
        <f t="shared" si="0"/>
        <v>-0.012444461728419067</v>
      </c>
      <c r="H21" s="2">
        <f t="shared" si="1"/>
        <v>-0.0121381886087768</v>
      </c>
      <c r="I21" s="2">
        <f t="shared" si="2"/>
        <v>-0.017353579175705004</v>
      </c>
      <c r="J21" s="2">
        <f t="shared" si="3"/>
        <v>-0.0075140889167189095</v>
      </c>
      <c r="K21" s="2">
        <f t="shared" si="4"/>
        <v>-0.0017316017316018485</v>
      </c>
    </row>
    <row r="22" spans="1:11" ht="15">
      <c r="A22" s="1">
        <v>40697</v>
      </c>
      <c r="B22">
        <v>10285.7</v>
      </c>
      <c r="C22">
        <v>74.97</v>
      </c>
      <c r="D22">
        <v>4.61</v>
      </c>
      <c r="E22">
        <v>15.97</v>
      </c>
      <c r="F22">
        <v>23.1</v>
      </c>
      <c r="G22" s="2">
        <f t="shared" si="0"/>
        <v>0.002407172790176467</v>
      </c>
      <c r="H22" s="2">
        <f t="shared" si="1"/>
        <v>0.004555808656036492</v>
      </c>
      <c r="I22" s="2">
        <f t="shared" si="2"/>
        <v>0.010964912280701912</v>
      </c>
      <c r="J22" s="2">
        <f t="shared" si="3"/>
        <v>0.0031407035175879845</v>
      </c>
      <c r="K22" s="2">
        <f t="shared" si="4"/>
        <v>0</v>
      </c>
    </row>
    <row r="23" spans="1:11" ht="15">
      <c r="A23" s="1">
        <v>40696</v>
      </c>
      <c r="B23">
        <v>10261</v>
      </c>
      <c r="C23">
        <v>74.63</v>
      </c>
      <c r="D23">
        <v>4.56</v>
      </c>
      <c r="E23">
        <v>15.92</v>
      </c>
      <c r="F23">
        <v>23.1</v>
      </c>
      <c r="G23" s="2">
        <f t="shared" si="0"/>
        <v>-0.007573046531196433</v>
      </c>
      <c r="H23" s="2">
        <f t="shared" si="1"/>
        <v>-0.005331200852992212</v>
      </c>
      <c r="I23" s="2">
        <f t="shared" si="2"/>
        <v>-0.025641025641025664</v>
      </c>
      <c r="J23" s="2">
        <f t="shared" si="3"/>
        <v>-0.02151198524892438</v>
      </c>
      <c r="K23" s="2">
        <f t="shared" si="4"/>
        <v>-0.011976047904191513</v>
      </c>
    </row>
    <row r="24" spans="1:11" ht="15">
      <c r="A24" s="1">
        <v>40695</v>
      </c>
      <c r="B24">
        <v>10339.3</v>
      </c>
      <c r="C24">
        <v>75.03</v>
      </c>
      <c r="D24">
        <v>4.68</v>
      </c>
      <c r="E24">
        <v>16.27</v>
      </c>
      <c r="F24">
        <v>23.38</v>
      </c>
      <c r="G24" s="2">
        <f t="shared" si="0"/>
        <v>-0.013048873615883994</v>
      </c>
      <c r="H24" s="2">
        <f t="shared" si="1"/>
        <v>-0.004378980891719723</v>
      </c>
      <c r="I24" s="2">
        <f t="shared" si="2"/>
        <v>-0.014736842105263218</v>
      </c>
      <c r="J24" s="2">
        <f t="shared" si="3"/>
        <v>0.02909550917141044</v>
      </c>
      <c r="K24" s="2">
        <f t="shared" si="4"/>
        <v>-0.001281503630927003</v>
      </c>
    </row>
    <row r="25" spans="1:11" ht="15">
      <c r="A25" s="1">
        <v>40694</v>
      </c>
      <c r="B25">
        <v>10476</v>
      </c>
      <c r="C25">
        <v>75.36</v>
      </c>
      <c r="D25">
        <v>4.75</v>
      </c>
      <c r="E25">
        <v>15.81</v>
      </c>
      <c r="F25">
        <v>23.41</v>
      </c>
      <c r="G25" s="2">
        <f t="shared" si="0"/>
        <v>0.021291530182498793</v>
      </c>
      <c r="H25" s="2">
        <f t="shared" si="1"/>
        <v>0.024469820554649226</v>
      </c>
      <c r="I25" s="2">
        <f t="shared" si="2"/>
        <v>0.021505376344085943</v>
      </c>
      <c r="J25" s="2">
        <f t="shared" si="3"/>
        <v>-0.018621973929236434</v>
      </c>
      <c r="K25" s="2">
        <f t="shared" si="4"/>
        <v>0.012543252595155673</v>
      </c>
    </row>
    <row r="26" spans="1:11" ht="15">
      <c r="A26" s="1">
        <v>40693</v>
      </c>
      <c r="B26">
        <v>10257.6</v>
      </c>
      <c r="C26">
        <v>73.56</v>
      </c>
      <c r="D26">
        <v>4.65</v>
      </c>
      <c r="E26">
        <v>16.11</v>
      </c>
      <c r="F26">
        <v>23.12</v>
      </c>
      <c r="G26" s="2">
        <f t="shared" si="0"/>
        <v>-0.0003508361595135426</v>
      </c>
      <c r="H26" s="2">
        <f t="shared" si="1"/>
        <v>0.004918032786885238</v>
      </c>
      <c r="I26" s="2">
        <f t="shared" si="2"/>
        <v>-0.014830508474576143</v>
      </c>
      <c r="J26" s="2">
        <f t="shared" si="3"/>
        <v>-0.008004926108374324</v>
      </c>
      <c r="K26" s="2">
        <f t="shared" si="4"/>
        <v>-0.0012958963282936322</v>
      </c>
    </row>
    <row r="27" spans="1:11" ht="15">
      <c r="A27" s="1">
        <v>40690</v>
      </c>
      <c r="B27">
        <v>10261.2</v>
      </c>
      <c r="C27">
        <v>73.2</v>
      </c>
      <c r="D27">
        <v>4.72</v>
      </c>
      <c r="E27">
        <v>16.24</v>
      </c>
      <c r="F27">
        <v>23.15</v>
      </c>
      <c r="G27" s="2">
        <f t="shared" si="0"/>
        <v>0.005684491140034499</v>
      </c>
      <c r="H27" s="2">
        <f t="shared" si="1"/>
        <v>0.001504993843206997</v>
      </c>
      <c r="I27" s="2">
        <f t="shared" si="2"/>
        <v>0.019438444924406016</v>
      </c>
      <c r="J27" s="2">
        <f t="shared" si="3"/>
        <v>0</v>
      </c>
      <c r="K27" s="2">
        <f t="shared" si="4"/>
        <v>0.00521059487624826</v>
      </c>
    </row>
    <row r="28" spans="1:11" ht="15">
      <c r="A28" s="1">
        <v>40689</v>
      </c>
      <c r="B28">
        <v>10203.2</v>
      </c>
      <c r="C28">
        <v>73.09</v>
      </c>
      <c r="D28">
        <v>4.63</v>
      </c>
      <c r="E28">
        <v>16.24</v>
      </c>
      <c r="F28">
        <v>23.03</v>
      </c>
      <c r="G28" s="2">
        <f t="shared" si="0"/>
        <v>-0.0013897860512458071</v>
      </c>
      <c r="H28" s="2">
        <f t="shared" si="1"/>
        <v>0.010647123893805453</v>
      </c>
      <c r="I28" s="2">
        <f t="shared" si="2"/>
        <v>0.03579418344519019</v>
      </c>
      <c r="J28" s="2">
        <f t="shared" si="3"/>
        <v>0.0030883261272388607</v>
      </c>
      <c r="K28" s="2">
        <f t="shared" si="4"/>
        <v>-0.0017338534893801105</v>
      </c>
    </row>
    <row r="29" spans="1:11" ht="15">
      <c r="A29" s="1">
        <v>40688</v>
      </c>
      <c r="B29">
        <v>10217.4</v>
      </c>
      <c r="C29">
        <v>72.32</v>
      </c>
      <c r="D29">
        <v>4.47</v>
      </c>
      <c r="E29">
        <v>16.19</v>
      </c>
      <c r="F29">
        <v>23.07</v>
      </c>
      <c r="G29" s="2">
        <f t="shared" si="0"/>
        <v>0.010033709309107445</v>
      </c>
      <c r="H29" s="2">
        <f t="shared" si="1"/>
        <v>-0.002069821995308482</v>
      </c>
      <c r="I29" s="2">
        <f t="shared" si="2"/>
        <v>0.018223234624145802</v>
      </c>
      <c r="J29" s="2">
        <f t="shared" si="3"/>
        <v>-0.012202562538132964</v>
      </c>
      <c r="K29" s="2">
        <f t="shared" si="4"/>
        <v>0.0030434782608695777</v>
      </c>
    </row>
    <row r="30" spans="1:11" ht="15">
      <c r="A30" s="1">
        <v>40687</v>
      </c>
      <c r="B30">
        <v>10115.9</v>
      </c>
      <c r="C30">
        <v>72.47</v>
      </c>
      <c r="D30">
        <v>4.39</v>
      </c>
      <c r="E30">
        <v>16.39</v>
      </c>
      <c r="F30">
        <v>23</v>
      </c>
      <c r="G30" s="2">
        <f t="shared" si="0"/>
        <v>0.00329276880200729</v>
      </c>
      <c r="H30" s="2">
        <f t="shared" si="1"/>
        <v>0.007367250486516558</v>
      </c>
      <c r="I30" s="2">
        <f t="shared" si="2"/>
        <v>-0.002272727272727426</v>
      </c>
      <c r="J30" s="2">
        <f t="shared" si="3"/>
        <v>-0.006666666666666632</v>
      </c>
      <c r="K30" s="2">
        <f t="shared" si="4"/>
        <v>0.003052769297863074</v>
      </c>
    </row>
    <row r="31" spans="1:11" ht="15">
      <c r="A31" s="1">
        <v>40686</v>
      </c>
      <c r="B31">
        <v>10082.7</v>
      </c>
      <c r="C31">
        <v>71.94</v>
      </c>
      <c r="D31">
        <v>4.4</v>
      </c>
      <c r="E31">
        <v>16.5</v>
      </c>
      <c r="F31">
        <v>22.93</v>
      </c>
      <c r="G31" s="2">
        <f t="shared" si="0"/>
        <v>-0.014071147791054664</v>
      </c>
      <c r="H31" s="2">
        <f t="shared" si="1"/>
        <v>-0.019356597600872435</v>
      </c>
      <c r="I31" s="2">
        <f t="shared" si="2"/>
        <v>-0.02654867256637151</v>
      </c>
      <c r="J31" s="2">
        <f t="shared" si="3"/>
        <v>-0.006622516556291357</v>
      </c>
      <c r="K31" s="2">
        <f t="shared" si="4"/>
        <v>-0.014611087236785555</v>
      </c>
    </row>
    <row r="32" spans="1:11" ht="15">
      <c r="A32" s="1">
        <v>40683</v>
      </c>
      <c r="B32">
        <v>10226.6</v>
      </c>
      <c r="C32">
        <v>73.36</v>
      </c>
      <c r="D32">
        <v>4.52</v>
      </c>
      <c r="E32">
        <v>16.61</v>
      </c>
      <c r="F32">
        <v>23.27</v>
      </c>
      <c r="G32" s="2">
        <f t="shared" si="0"/>
        <v>-0.014474597178320765</v>
      </c>
      <c r="H32" s="2">
        <f t="shared" si="1"/>
        <v>-0.016753786355716394</v>
      </c>
      <c r="I32" s="2">
        <f t="shared" si="2"/>
        <v>-0.02164502164502176</v>
      </c>
      <c r="J32" s="2">
        <f t="shared" si="3"/>
        <v>-0.0030012004801921194</v>
      </c>
      <c r="K32" s="2">
        <f t="shared" si="4"/>
        <v>-0.00809889173060534</v>
      </c>
    </row>
    <row r="33" spans="1:11" ht="15">
      <c r="A33" s="1">
        <v>40682</v>
      </c>
      <c r="B33">
        <v>10376.8</v>
      </c>
      <c r="C33">
        <v>74.61</v>
      </c>
      <c r="D33">
        <v>4.62</v>
      </c>
      <c r="E33">
        <v>16.66</v>
      </c>
      <c r="F33">
        <v>23.46</v>
      </c>
      <c r="G33" s="2">
        <f t="shared" si="0"/>
        <v>0.0032000154683525764</v>
      </c>
      <c r="H33" s="2">
        <f t="shared" si="1"/>
        <v>0.007834661623666058</v>
      </c>
      <c r="I33" s="2">
        <f t="shared" si="2"/>
        <v>-0.029411764705882287</v>
      </c>
      <c r="J33" s="2">
        <f t="shared" si="3"/>
        <v>0.0018039687312087274</v>
      </c>
      <c r="K33" s="2">
        <f t="shared" si="4"/>
        <v>0.005141388174807241</v>
      </c>
    </row>
    <row r="34" spans="1:11" ht="15">
      <c r="A34" s="1">
        <v>40681</v>
      </c>
      <c r="B34">
        <v>10343.7</v>
      </c>
      <c r="C34">
        <v>74.03</v>
      </c>
      <c r="D34">
        <v>4.76</v>
      </c>
      <c r="E34">
        <v>16.63</v>
      </c>
      <c r="F34">
        <v>23.34</v>
      </c>
      <c r="G34" s="2">
        <f t="shared" si="0"/>
        <v>0.0036191104556393206</v>
      </c>
      <c r="H34" s="2">
        <f t="shared" si="1"/>
        <v>-0.006841964046149786</v>
      </c>
      <c r="I34" s="2">
        <f t="shared" si="2"/>
        <v>-0.020576131687242906</v>
      </c>
      <c r="J34" s="2">
        <f t="shared" si="3"/>
        <v>0.0066585956416464545</v>
      </c>
      <c r="K34" s="2">
        <f t="shared" si="4"/>
        <v>0.013020833333333365</v>
      </c>
    </row>
    <row r="35" spans="1:11" ht="15">
      <c r="A35" s="1">
        <v>40680</v>
      </c>
      <c r="B35">
        <v>10306.4</v>
      </c>
      <c r="C35">
        <v>74.54</v>
      </c>
      <c r="D35">
        <v>4.86</v>
      </c>
      <c r="E35">
        <v>16.52</v>
      </c>
      <c r="F35">
        <v>23.04</v>
      </c>
      <c r="G35" s="2">
        <f t="shared" si="0"/>
        <v>-0.00554810447804398</v>
      </c>
      <c r="H35" s="2">
        <f t="shared" si="1"/>
        <v>-0.02967977089299645</v>
      </c>
      <c r="I35" s="2">
        <f t="shared" si="2"/>
        <v>-0.024096385542168693</v>
      </c>
      <c r="J35" s="2">
        <f t="shared" si="3"/>
        <v>-0.006614552014431716</v>
      </c>
      <c r="K35" s="2">
        <f t="shared" si="4"/>
        <v>-0.015805211448099144</v>
      </c>
    </row>
    <row r="36" spans="1:11" ht="15">
      <c r="A36" s="1">
        <v>40679</v>
      </c>
      <c r="B36">
        <v>10363.9</v>
      </c>
      <c r="C36">
        <v>76.82</v>
      </c>
      <c r="D36">
        <v>4.98</v>
      </c>
      <c r="E36">
        <v>16.63</v>
      </c>
      <c r="F36">
        <v>23.41</v>
      </c>
      <c r="G36" s="2">
        <f t="shared" si="0"/>
        <v>0.0007145271085791181</v>
      </c>
      <c r="H36" s="2">
        <f t="shared" si="1"/>
        <v>0.019779636267091397</v>
      </c>
      <c r="I36" s="2">
        <f t="shared" si="2"/>
        <v>0</v>
      </c>
      <c r="J36" s="2">
        <f t="shared" si="3"/>
        <v>-0.008939213349225395</v>
      </c>
      <c r="K36" s="2">
        <f t="shared" si="4"/>
        <v>-0.012236286919831188</v>
      </c>
    </row>
    <row r="37" spans="1:11" ht="15">
      <c r="A37" s="1">
        <v>40676</v>
      </c>
      <c r="B37">
        <v>10356.5</v>
      </c>
      <c r="C37">
        <v>75.33</v>
      </c>
      <c r="D37">
        <v>4.98</v>
      </c>
      <c r="E37">
        <v>16.78</v>
      </c>
      <c r="F37">
        <v>23.7</v>
      </c>
      <c r="G37" s="2">
        <f t="shared" si="0"/>
        <v>-0.012500476753499405</v>
      </c>
      <c r="H37" s="2">
        <f t="shared" si="1"/>
        <v>-0.020670826833073367</v>
      </c>
      <c r="I37" s="2">
        <f t="shared" si="2"/>
        <v>-0.0177514792899408</v>
      </c>
      <c r="J37" s="2">
        <f t="shared" si="3"/>
        <v>-0.0029708853238263316</v>
      </c>
      <c r="K37" s="2">
        <f t="shared" si="4"/>
        <v>-0.001264222503160604</v>
      </c>
    </row>
    <row r="38" spans="1:11" ht="15">
      <c r="A38" s="1">
        <v>40675</v>
      </c>
      <c r="B38">
        <v>10487.6</v>
      </c>
      <c r="C38">
        <v>76.92</v>
      </c>
      <c r="D38">
        <v>5.07</v>
      </c>
      <c r="E38">
        <v>16.83</v>
      </c>
      <c r="F38">
        <v>23.73</v>
      </c>
      <c r="G38" s="2">
        <f t="shared" si="0"/>
        <v>-0.0041684470398328476</v>
      </c>
      <c r="H38" s="2">
        <f t="shared" si="1"/>
        <v>0.023689113654511592</v>
      </c>
      <c r="I38" s="2">
        <f t="shared" si="2"/>
        <v>0.016032064128256526</v>
      </c>
      <c r="J38" s="2">
        <f t="shared" si="3"/>
        <v>0.004176610978520091</v>
      </c>
      <c r="K38" s="2">
        <f t="shared" si="4"/>
        <v>-0.011661807580174974</v>
      </c>
    </row>
    <row r="39" spans="1:11" ht="15">
      <c r="A39" s="1">
        <v>40674</v>
      </c>
      <c r="B39">
        <v>10531.5</v>
      </c>
      <c r="C39">
        <v>75.14</v>
      </c>
      <c r="D39">
        <v>4.99</v>
      </c>
      <c r="E39">
        <v>16.76</v>
      </c>
      <c r="F39">
        <v>24.01</v>
      </c>
      <c r="G39" s="2">
        <f t="shared" si="0"/>
        <v>0.0054513862369205265</v>
      </c>
      <c r="H39" s="2">
        <f t="shared" si="1"/>
        <v>-0.0018597236981934189</v>
      </c>
      <c r="I39" s="2">
        <f t="shared" si="2"/>
        <v>0</v>
      </c>
      <c r="J39" s="2">
        <f t="shared" si="3"/>
        <v>0.0053989202159568</v>
      </c>
      <c r="K39" s="2">
        <f t="shared" si="4"/>
        <v>-0.0016632016632016277</v>
      </c>
    </row>
    <row r="40" spans="1:11" ht="15">
      <c r="A40" s="1">
        <v>40673</v>
      </c>
      <c r="B40">
        <v>10474.4</v>
      </c>
      <c r="C40">
        <v>75.28</v>
      </c>
      <c r="D40">
        <v>4.99</v>
      </c>
      <c r="E40">
        <v>16.67</v>
      </c>
      <c r="F40">
        <v>24.05</v>
      </c>
      <c r="G40" s="2">
        <f t="shared" si="0"/>
        <v>0.007512288025547586</v>
      </c>
      <c r="H40" s="2">
        <f t="shared" si="1"/>
        <v>0.0037333333333333485</v>
      </c>
      <c r="I40" s="2">
        <f t="shared" si="2"/>
        <v>0.008080808080808088</v>
      </c>
      <c r="J40" s="2">
        <f t="shared" si="3"/>
        <v>-0.0035863717872085307</v>
      </c>
      <c r="K40" s="2">
        <f t="shared" si="4"/>
        <v>0.04793028322440093</v>
      </c>
    </row>
    <row r="41" spans="1:11" ht="15">
      <c r="A41" s="1">
        <v>40672</v>
      </c>
      <c r="B41">
        <v>10396.3</v>
      </c>
      <c r="C41">
        <v>75</v>
      </c>
      <c r="D41">
        <v>4.95</v>
      </c>
      <c r="E41">
        <v>16.73</v>
      </c>
      <c r="F41">
        <v>22.95</v>
      </c>
      <c r="G41" s="2">
        <f t="shared" si="0"/>
        <v>-0.020187550068328612</v>
      </c>
      <c r="H41" s="2">
        <f t="shared" si="1"/>
        <v>-0.0064909259504569465</v>
      </c>
      <c r="I41" s="2">
        <f t="shared" si="2"/>
        <v>-0.02559055118110234</v>
      </c>
      <c r="J41" s="2">
        <f t="shared" si="3"/>
        <v>-0.001789976133651619</v>
      </c>
      <c r="K41" s="2">
        <f t="shared" si="4"/>
        <v>-0.022155943757988905</v>
      </c>
    </row>
    <row r="42" spans="1:11" ht="15">
      <c r="A42" s="1">
        <v>40669</v>
      </c>
      <c r="B42">
        <v>10610.5</v>
      </c>
      <c r="C42">
        <v>75.49</v>
      </c>
      <c r="D42">
        <v>5.08</v>
      </c>
      <c r="E42">
        <v>16.76</v>
      </c>
      <c r="F42">
        <v>23.47</v>
      </c>
      <c r="G42" s="2">
        <f t="shared" si="0"/>
        <v>-0.001580834266464603</v>
      </c>
      <c r="H42" s="2">
        <f t="shared" si="1"/>
        <v>-0.005401844532279457</v>
      </c>
      <c r="I42" s="2">
        <f t="shared" si="2"/>
        <v>0.003952569169960566</v>
      </c>
      <c r="J42" s="2">
        <f t="shared" si="3"/>
        <v>0.0053989202159568</v>
      </c>
      <c r="K42" s="2">
        <f t="shared" si="4"/>
        <v>0.0060008572653236425</v>
      </c>
    </row>
    <row r="43" spans="1:11" ht="15">
      <c r="A43" s="1">
        <v>40668</v>
      </c>
      <c r="B43">
        <v>10627.3</v>
      </c>
      <c r="C43">
        <v>75.9</v>
      </c>
      <c r="D43">
        <v>5.06</v>
      </c>
      <c r="E43">
        <v>16.67</v>
      </c>
      <c r="F43">
        <v>23.33</v>
      </c>
      <c r="G43" s="2">
        <f t="shared" si="0"/>
        <v>-0.007962586113548633</v>
      </c>
      <c r="H43" s="2">
        <f t="shared" si="1"/>
        <v>-0.003675505381990038</v>
      </c>
      <c r="I43" s="2">
        <f t="shared" si="2"/>
        <v>-0.026923076923077032</v>
      </c>
      <c r="J43" s="2">
        <f t="shared" si="3"/>
        <v>0.007859733978234739</v>
      </c>
      <c r="K43" s="2">
        <f t="shared" si="4"/>
        <v>-0.0008565310492506692</v>
      </c>
    </row>
    <row r="44" spans="1:11" ht="15">
      <c r="A44" s="1">
        <v>40667</v>
      </c>
      <c r="B44">
        <v>10712.6</v>
      </c>
      <c r="C44">
        <v>76.18</v>
      </c>
      <c r="D44">
        <v>5.2</v>
      </c>
      <c r="E44">
        <v>16.54</v>
      </c>
      <c r="F44">
        <v>23.35</v>
      </c>
      <c r="G44" s="2">
        <f t="shared" si="0"/>
        <v>-0.010438220514336388</v>
      </c>
      <c r="H44" s="2">
        <f t="shared" si="1"/>
        <v>-0.016397675919948302</v>
      </c>
      <c r="I44" s="2">
        <f t="shared" si="2"/>
        <v>0.0176125244618395</v>
      </c>
      <c r="J44" s="2">
        <f t="shared" si="3"/>
        <v>-0.005411906193625969</v>
      </c>
      <c r="K44" s="2">
        <f t="shared" si="4"/>
        <v>-0.007649808754781118</v>
      </c>
    </row>
    <row r="45" spans="1:11" ht="15">
      <c r="A45" s="1">
        <v>40666</v>
      </c>
      <c r="B45">
        <v>10825.6</v>
      </c>
      <c r="C45">
        <v>77.45</v>
      </c>
      <c r="D45">
        <v>5.11</v>
      </c>
      <c r="E45">
        <v>16.63</v>
      </c>
      <c r="F45">
        <v>23.53</v>
      </c>
      <c r="G45" s="2">
        <f t="shared" si="0"/>
        <v>-0.0047530177525671735</v>
      </c>
      <c r="H45" s="2">
        <f t="shared" si="1"/>
        <v>-0.0032175032175032173</v>
      </c>
      <c r="I45" s="2">
        <f t="shared" si="2"/>
        <v>0.003929273084479462</v>
      </c>
      <c r="J45" s="2">
        <f t="shared" si="3"/>
        <v>0.008489993935718653</v>
      </c>
      <c r="K45" s="2">
        <f t="shared" si="4"/>
        <v>-0.01630434782608698</v>
      </c>
    </row>
    <row r="46" spans="1:11" ht="15">
      <c r="A46" s="1">
        <v>40665</v>
      </c>
      <c r="B46">
        <v>10877.3</v>
      </c>
      <c r="C46">
        <v>77.7</v>
      </c>
      <c r="D46">
        <v>5.09</v>
      </c>
      <c r="E46">
        <v>16.49</v>
      </c>
      <c r="F46">
        <v>23.92</v>
      </c>
      <c r="G46" s="2">
        <f t="shared" si="0"/>
        <v>-0.00014707369311238856</v>
      </c>
      <c r="H46" s="2">
        <f t="shared" si="1"/>
        <v>-0.010695187165775444</v>
      </c>
      <c r="I46" s="2">
        <f t="shared" si="2"/>
        <v>0.009920634920634885</v>
      </c>
      <c r="J46" s="2">
        <f t="shared" si="3"/>
        <v>0.011656441717791271</v>
      </c>
      <c r="K46" s="2">
        <f t="shared" si="4"/>
        <v>0.01657458563535914</v>
      </c>
    </row>
    <row r="47" spans="1:11" ht="15">
      <c r="A47" s="1">
        <v>40662</v>
      </c>
      <c r="B47">
        <v>10878.9</v>
      </c>
      <c r="C47">
        <v>78.54</v>
      </c>
      <c r="D47">
        <v>5.04</v>
      </c>
      <c r="E47">
        <v>16.3</v>
      </c>
      <c r="F47">
        <v>23.53</v>
      </c>
      <c r="G47" s="2">
        <f t="shared" si="0"/>
        <v>0.001021365869817292</v>
      </c>
      <c r="H47" s="2">
        <f t="shared" si="1"/>
        <v>0.0034495975469529864</v>
      </c>
      <c r="I47" s="2">
        <f t="shared" si="2"/>
        <v>-0.001980198019801938</v>
      </c>
      <c r="J47" s="2">
        <f t="shared" si="3"/>
        <v>-0.010922330097087362</v>
      </c>
      <c r="K47" s="2">
        <f t="shared" si="4"/>
        <v>-0.0021204410517386414</v>
      </c>
    </row>
    <row r="48" spans="1:11" ht="15">
      <c r="A48" s="1">
        <v>40661</v>
      </c>
      <c r="B48">
        <v>10867.8</v>
      </c>
      <c r="C48">
        <v>78.27</v>
      </c>
      <c r="D48">
        <v>5.05</v>
      </c>
      <c r="E48">
        <v>16.48</v>
      </c>
      <c r="F48">
        <v>23.58</v>
      </c>
      <c r="G48" s="2">
        <f t="shared" si="0"/>
        <v>0.011814652403429847</v>
      </c>
      <c r="H48" s="2">
        <f t="shared" si="1"/>
        <v>0.015833874107722246</v>
      </c>
      <c r="I48" s="2">
        <f t="shared" si="2"/>
        <v>0.003976143141152997</v>
      </c>
      <c r="J48" s="2">
        <f t="shared" si="3"/>
        <v>0.00980392156862746</v>
      </c>
      <c r="K48" s="2">
        <f t="shared" si="4"/>
        <v>0.018574514038876878</v>
      </c>
    </row>
    <row r="49" spans="1:11" ht="15">
      <c r="A49" s="1">
        <v>40660</v>
      </c>
      <c r="B49">
        <v>10740.9</v>
      </c>
      <c r="C49">
        <v>77.05</v>
      </c>
      <c r="D49">
        <v>5.03</v>
      </c>
      <c r="E49">
        <v>16.32</v>
      </c>
      <c r="F49">
        <v>23.15</v>
      </c>
      <c r="G49" s="2">
        <f t="shared" si="0"/>
        <v>0.00847839558334735</v>
      </c>
      <c r="H49" s="2">
        <f t="shared" si="1"/>
        <v>0.0006493506493506125</v>
      </c>
      <c r="I49" s="2">
        <f t="shared" si="2"/>
        <v>0.008016032064128263</v>
      </c>
      <c r="J49" s="2">
        <f t="shared" si="3"/>
        <v>-0.012106537530266302</v>
      </c>
      <c r="K49" s="2">
        <f t="shared" si="4"/>
        <v>0.014016644765659234</v>
      </c>
    </row>
    <row r="50" spans="1:11" ht="15">
      <c r="A50" s="1">
        <v>40659</v>
      </c>
      <c r="B50">
        <v>10650.6</v>
      </c>
      <c r="C50">
        <v>77</v>
      </c>
      <c r="D50">
        <v>4.99</v>
      </c>
      <c r="E50">
        <v>16.52</v>
      </c>
      <c r="F50">
        <v>22.83</v>
      </c>
      <c r="G50" s="2">
        <f t="shared" si="0"/>
        <v>0.006283009419790062</v>
      </c>
      <c r="H50" s="2">
        <f t="shared" si="1"/>
        <v>0.004959540589924242</v>
      </c>
      <c r="I50" s="2">
        <f t="shared" si="2"/>
        <v>-0.0019999999999999575</v>
      </c>
      <c r="J50" s="2">
        <f t="shared" si="3"/>
        <v>0.0036452004860266537</v>
      </c>
      <c r="K50" s="2">
        <f t="shared" si="4"/>
        <v>0.00307557117750425</v>
      </c>
    </row>
    <row r="51" spans="1:11" ht="15">
      <c r="A51" s="1">
        <v>40654</v>
      </c>
      <c r="B51">
        <v>10584.1</v>
      </c>
      <c r="C51">
        <v>76.62</v>
      </c>
      <c r="D51">
        <v>5</v>
      </c>
      <c r="E51">
        <v>16.46</v>
      </c>
      <c r="F51">
        <v>22.76</v>
      </c>
      <c r="G51" s="2">
        <f t="shared" si="0"/>
        <v>0.004622510773202795</v>
      </c>
      <c r="H51" s="2">
        <f t="shared" si="1"/>
        <v>0.02119152339064379</v>
      </c>
      <c r="I51" s="2">
        <f t="shared" si="2"/>
        <v>0.016260162601626032</v>
      </c>
      <c r="J51" s="2">
        <f t="shared" si="3"/>
        <v>0.007343941248470073</v>
      </c>
      <c r="K51" s="2">
        <f t="shared" si="4"/>
        <v>0.006189213085764835</v>
      </c>
    </row>
    <row r="52" spans="1:11" ht="15">
      <c r="A52" s="1">
        <v>40653</v>
      </c>
      <c r="B52">
        <v>10535.4</v>
      </c>
      <c r="C52">
        <v>75.03</v>
      </c>
      <c r="D52">
        <v>4.92</v>
      </c>
      <c r="E52">
        <v>16.34</v>
      </c>
      <c r="F52">
        <v>22.62</v>
      </c>
      <c r="G52" s="2">
        <f t="shared" si="0"/>
        <v>0.01531344865802531</v>
      </c>
      <c r="H52" s="2">
        <f t="shared" si="1"/>
        <v>0.018875611080934284</v>
      </c>
      <c r="I52" s="2">
        <f t="shared" si="2"/>
        <v>0.004081632653061137</v>
      </c>
      <c r="J52" s="2">
        <f t="shared" si="3"/>
        <v>0.015537600994406464</v>
      </c>
      <c r="K52" s="2">
        <f t="shared" si="4"/>
        <v>0.03476669716376951</v>
      </c>
    </row>
    <row r="53" spans="1:11" ht="15">
      <c r="A53" s="1">
        <v>40652</v>
      </c>
      <c r="B53">
        <v>10376.5</v>
      </c>
      <c r="C53">
        <v>73.64</v>
      </c>
      <c r="D53">
        <v>4.9</v>
      </c>
      <c r="E53">
        <v>16.09</v>
      </c>
      <c r="F53">
        <v>21.86</v>
      </c>
      <c r="G53" s="2">
        <f t="shared" si="0"/>
        <v>0.003054645284149713</v>
      </c>
      <c r="H53" s="2">
        <f t="shared" si="1"/>
        <v>0.009320175438596586</v>
      </c>
      <c r="I53" s="2">
        <f t="shared" si="2"/>
        <v>-0.010101010101010065</v>
      </c>
      <c r="J53" s="2">
        <f t="shared" si="3"/>
        <v>-0.0012414649286157401</v>
      </c>
      <c r="K53" s="2">
        <f t="shared" si="4"/>
        <v>0.00413412953605879</v>
      </c>
    </row>
    <row r="54" spans="1:11" ht="15">
      <c r="A54" s="1">
        <v>40651</v>
      </c>
      <c r="B54">
        <v>10344.9</v>
      </c>
      <c r="C54">
        <v>72.96</v>
      </c>
      <c r="D54">
        <v>4.95</v>
      </c>
      <c r="E54">
        <v>16.11</v>
      </c>
      <c r="F54">
        <v>21.77</v>
      </c>
      <c r="G54" s="2">
        <f t="shared" si="0"/>
        <v>-0.020239425681435108</v>
      </c>
      <c r="H54" s="2">
        <f t="shared" si="1"/>
        <v>-0.031075697211155426</v>
      </c>
      <c r="I54" s="2">
        <f t="shared" si="2"/>
        <v>-0.027504911591355537</v>
      </c>
      <c r="J54" s="2">
        <f t="shared" si="3"/>
        <v>0.0018656716417911156</v>
      </c>
      <c r="K54" s="2">
        <f t="shared" si="4"/>
        <v>-0.017599277978339375</v>
      </c>
    </row>
    <row r="55" spans="1:11" ht="15">
      <c r="A55" s="1">
        <v>40648</v>
      </c>
      <c r="B55">
        <v>10558.6</v>
      </c>
      <c r="C55">
        <v>75.3</v>
      </c>
      <c r="D55">
        <v>5.09</v>
      </c>
      <c r="E55">
        <v>16.08</v>
      </c>
      <c r="F55">
        <v>22.16</v>
      </c>
      <c r="G55" s="2">
        <f t="shared" si="0"/>
        <v>-0.006034247413557793</v>
      </c>
      <c r="H55" s="2">
        <f t="shared" si="1"/>
        <v>-0.011032308904649376</v>
      </c>
      <c r="I55" s="2">
        <f t="shared" si="2"/>
        <v>-0.01547388781431336</v>
      </c>
      <c r="J55" s="2">
        <f t="shared" si="3"/>
        <v>-0.009852216748768483</v>
      </c>
      <c r="K55" s="2">
        <f t="shared" si="4"/>
        <v>-0.0058322117541497985</v>
      </c>
    </row>
    <row r="56" spans="1:11" ht="15">
      <c r="A56" s="1">
        <v>40647</v>
      </c>
      <c r="B56">
        <v>10622.7</v>
      </c>
      <c r="C56">
        <v>76.14</v>
      </c>
      <c r="D56">
        <v>5.17</v>
      </c>
      <c r="E56">
        <v>16.24</v>
      </c>
      <c r="F56">
        <v>22.29</v>
      </c>
      <c r="G56" s="2">
        <f t="shared" si="0"/>
        <v>-0.0151399962914889</v>
      </c>
      <c r="H56" s="2">
        <f t="shared" si="1"/>
        <v>-0.018055197317513615</v>
      </c>
      <c r="I56" s="2">
        <f t="shared" si="2"/>
        <v>-0.028195488721804576</v>
      </c>
      <c r="J56" s="2">
        <f t="shared" si="3"/>
        <v>0.010578718108276175</v>
      </c>
      <c r="K56" s="2">
        <f t="shared" si="4"/>
        <v>-0.021510096575943896</v>
      </c>
    </row>
    <row r="57" spans="1:11" ht="15">
      <c r="A57" s="1">
        <v>40646</v>
      </c>
      <c r="B57">
        <v>10786</v>
      </c>
      <c r="C57">
        <v>77.54</v>
      </c>
      <c r="D57">
        <v>5.32</v>
      </c>
      <c r="E57">
        <v>16.07</v>
      </c>
      <c r="F57">
        <v>22.78</v>
      </c>
      <c r="G57" s="2">
        <f t="shared" si="0"/>
        <v>0.0001390885066530669</v>
      </c>
      <c r="H57" s="2">
        <f t="shared" si="1"/>
        <v>-0.003469991003726976</v>
      </c>
      <c r="I57" s="2">
        <f t="shared" si="2"/>
        <v>-0.011152416356877252</v>
      </c>
      <c r="J57" s="2">
        <f t="shared" si="3"/>
        <v>0.004375000000000018</v>
      </c>
      <c r="K57" s="2">
        <f t="shared" si="4"/>
        <v>0.023820224719101175</v>
      </c>
    </row>
    <row r="58" spans="1:11" ht="15">
      <c r="A58" s="1">
        <v>40645</v>
      </c>
      <c r="B58">
        <v>10784.5</v>
      </c>
      <c r="C58">
        <v>77.81</v>
      </c>
      <c r="D58">
        <v>5.38</v>
      </c>
      <c r="E58">
        <v>16</v>
      </c>
      <c r="F58">
        <v>22.25</v>
      </c>
      <c r="G58" s="2">
        <f t="shared" si="0"/>
        <v>-0.008622670821727593</v>
      </c>
      <c r="H58" s="2">
        <f t="shared" si="1"/>
        <v>-0.0033303445625719346</v>
      </c>
      <c r="I58" s="2">
        <f t="shared" si="2"/>
        <v>0.024761904761904742</v>
      </c>
      <c r="J58" s="2">
        <f t="shared" si="3"/>
        <v>-0.00062460961898823</v>
      </c>
      <c r="K58" s="2">
        <f t="shared" si="4"/>
        <v>-0.02197802197802198</v>
      </c>
    </row>
    <row r="59" spans="1:11" ht="15">
      <c r="A59" s="1">
        <v>40644</v>
      </c>
      <c r="B59">
        <v>10878.3</v>
      </c>
      <c r="C59">
        <v>78.07</v>
      </c>
      <c r="D59">
        <v>5.25</v>
      </c>
      <c r="E59">
        <v>16.01</v>
      </c>
      <c r="F59">
        <v>22.75</v>
      </c>
      <c r="G59" s="2">
        <f t="shared" si="0"/>
        <v>-0.003197962100942112</v>
      </c>
      <c r="H59" s="2">
        <f t="shared" si="1"/>
        <v>-0.01139673293655826</v>
      </c>
      <c r="I59" s="2">
        <f t="shared" si="2"/>
        <v>0.0019083969465648447</v>
      </c>
      <c r="J59" s="2">
        <f t="shared" si="3"/>
        <v>-0.004353233830845568</v>
      </c>
      <c r="K59" s="2">
        <f t="shared" si="4"/>
        <v>0.002202643171806199</v>
      </c>
    </row>
    <row r="60" spans="1:11" ht="15">
      <c r="A60" s="1">
        <v>40641</v>
      </c>
      <c r="B60">
        <v>10913.2</v>
      </c>
      <c r="C60">
        <v>78.97</v>
      </c>
      <c r="D60">
        <v>5.24</v>
      </c>
      <c r="E60">
        <v>16.08</v>
      </c>
      <c r="F60">
        <v>22.7</v>
      </c>
      <c r="G60" s="2">
        <f t="shared" si="0"/>
        <v>0.005908324192790219</v>
      </c>
      <c r="H60" s="2">
        <f t="shared" si="1"/>
        <v>0.01975723140495869</v>
      </c>
      <c r="I60" s="2">
        <f t="shared" si="2"/>
        <v>-0.003802281368821212</v>
      </c>
      <c r="J60" s="2">
        <f t="shared" si="3"/>
        <v>-0.0012422360248449146</v>
      </c>
      <c r="K60" s="2">
        <f t="shared" si="4"/>
        <v>0.009337483325922671</v>
      </c>
    </row>
    <row r="61" spans="1:11" ht="15">
      <c r="A61" s="1">
        <v>40640</v>
      </c>
      <c r="B61">
        <v>10849.1</v>
      </c>
      <c r="C61">
        <v>77.44</v>
      </c>
      <c r="D61">
        <v>5.26</v>
      </c>
      <c r="E61">
        <v>16.1</v>
      </c>
      <c r="F61">
        <v>22.49</v>
      </c>
      <c r="G61" s="2">
        <f t="shared" si="0"/>
        <v>0.00036883016293072447</v>
      </c>
      <c r="H61" s="2">
        <f t="shared" si="1"/>
        <v>-0.007942608250064112</v>
      </c>
      <c r="I61" s="2">
        <f t="shared" si="2"/>
        <v>0.0436507936507936</v>
      </c>
      <c r="J61" s="2">
        <f t="shared" si="3"/>
        <v>-0.00739827373612808</v>
      </c>
      <c r="K61" s="2">
        <f t="shared" si="4"/>
        <v>-0.007940008822232168</v>
      </c>
    </row>
    <row r="62" spans="1:11" ht="15">
      <c r="A62" s="1">
        <v>40639</v>
      </c>
      <c r="B62">
        <v>10845.1</v>
      </c>
      <c r="C62">
        <v>78.06</v>
      </c>
      <c r="D62">
        <v>5.04</v>
      </c>
      <c r="E62">
        <v>16.22</v>
      </c>
      <c r="F62">
        <v>22.67</v>
      </c>
      <c r="G62" s="2">
        <f t="shared" si="0"/>
        <v>0.01559193152660461</v>
      </c>
      <c r="H62" s="2">
        <f t="shared" si="1"/>
        <v>0.019060052219321253</v>
      </c>
      <c r="I62" s="2">
        <f t="shared" si="2"/>
        <v>0.020242914979757012</v>
      </c>
      <c r="J62" s="2">
        <f t="shared" si="3"/>
        <v>0.006828057107386681</v>
      </c>
      <c r="K62" s="2">
        <f t="shared" si="4"/>
        <v>0.01205357142857157</v>
      </c>
    </row>
    <row r="63" spans="1:11" ht="15">
      <c r="A63" s="1">
        <v>40638</v>
      </c>
      <c r="B63">
        <v>10678.6</v>
      </c>
      <c r="C63">
        <v>76.6</v>
      </c>
      <c r="D63">
        <v>4.94</v>
      </c>
      <c r="E63">
        <v>16.11</v>
      </c>
      <c r="F63">
        <v>22.4</v>
      </c>
      <c r="G63" s="2">
        <f t="shared" si="0"/>
        <v>-0.007205213785665808</v>
      </c>
      <c r="H63" s="2">
        <f t="shared" si="1"/>
        <v>-0.012250161186331435</v>
      </c>
      <c r="I63" s="2">
        <f t="shared" si="2"/>
        <v>-0.011999999999999922</v>
      </c>
      <c r="J63" s="2">
        <f t="shared" si="3"/>
        <v>-0.0018587360594796243</v>
      </c>
      <c r="K63" s="2">
        <f t="shared" si="4"/>
        <v>-0.0008920606601250278</v>
      </c>
    </row>
    <row r="64" spans="1:11" ht="15">
      <c r="A64" s="1">
        <v>40637</v>
      </c>
      <c r="B64">
        <v>10756.1</v>
      </c>
      <c r="C64">
        <v>77.55</v>
      </c>
      <c r="D64">
        <v>5</v>
      </c>
      <c r="E64">
        <v>16.14</v>
      </c>
      <c r="F64">
        <v>22.42</v>
      </c>
      <c r="G64" s="2">
        <f t="shared" si="0"/>
        <v>0.002441774853446978</v>
      </c>
      <c r="H64" s="2">
        <f t="shared" si="1"/>
        <v>0.004403574666494022</v>
      </c>
      <c r="I64" s="2">
        <f t="shared" si="2"/>
        <v>0.0020040080160320215</v>
      </c>
      <c r="J64" s="2">
        <f t="shared" si="3"/>
        <v>-0.0006191950464395054</v>
      </c>
      <c r="K64" s="2">
        <f t="shared" si="4"/>
        <v>0.012646793134598064</v>
      </c>
    </row>
    <row r="65" spans="1:11" ht="15">
      <c r="A65" s="1">
        <v>40634</v>
      </c>
      <c r="B65">
        <v>10729.9</v>
      </c>
      <c r="C65">
        <v>77.21</v>
      </c>
      <c r="D65">
        <v>4.99</v>
      </c>
      <c r="E65">
        <v>16.15</v>
      </c>
      <c r="F65">
        <v>22.14</v>
      </c>
      <c r="G65" s="2">
        <f t="shared" si="0"/>
        <v>0.014503852881387948</v>
      </c>
      <c r="H65" s="2">
        <f t="shared" si="1"/>
        <v>0.006911841418883501</v>
      </c>
      <c r="I65" s="2">
        <f t="shared" si="2"/>
        <v>0.030991735537190156</v>
      </c>
      <c r="J65" s="2">
        <f t="shared" si="3"/>
        <v>0.0018610421836226787</v>
      </c>
      <c r="K65" s="2">
        <f t="shared" si="4"/>
        <v>0.01280878316559932</v>
      </c>
    </row>
    <row r="66" spans="1:11" ht="15">
      <c r="A66" s="1">
        <v>40633</v>
      </c>
      <c r="B66">
        <v>10576.5</v>
      </c>
      <c r="C66">
        <v>76.68</v>
      </c>
      <c r="D66">
        <v>4.84</v>
      </c>
      <c r="E66">
        <v>16.12</v>
      </c>
      <c r="F66">
        <v>21.86</v>
      </c>
      <c r="G66" s="2">
        <f t="shared" si="0"/>
        <v>-0.014516925542521108</v>
      </c>
      <c r="H66" s="2">
        <f t="shared" si="1"/>
        <v>-0.047098297502174626</v>
      </c>
      <c r="I66" s="2">
        <f t="shared" si="2"/>
        <v>-0.03777335984095435</v>
      </c>
      <c r="J66" s="2">
        <f t="shared" si="3"/>
        <v>0.0024875621890548946</v>
      </c>
      <c r="K66" s="2">
        <f t="shared" si="4"/>
        <v>-0.013982859720342907</v>
      </c>
    </row>
    <row r="67" spans="1:11" ht="15">
      <c r="A67" s="1">
        <v>40632</v>
      </c>
      <c r="B67">
        <v>10732.3</v>
      </c>
      <c r="C67">
        <v>80.47</v>
      </c>
      <c r="D67">
        <v>5.03</v>
      </c>
      <c r="E67">
        <v>16.08</v>
      </c>
      <c r="F67">
        <v>22.17</v>
      </c>
      <c r="G67" s="2">
        <f aca="true" t="shared" si="5" ref="G67:G128">(B67-B68)/B68</f>
        <v>-0.00025151374010253636</v>
      </c>
      <c r="H67" s="2">
        <f aca="true" t="shared" si="6" ref="H67:H128">(C67-C68)/C68</f>
        <v>0.011183714501130945</v>
      </c>
      <c r="I67" s="2">
        <f aca="true" t="shared" si="7" ref="I67:I128">(D67-D68)/D68</f>
        <v>0.003992015968063965</v>
      </c>
      <c r="J67" s="2">
        <f aca="true" t="shared" si="8" ref="J67:J128">(E67-E68)/E68</f>
        <v>-0.009242144177449299</v>
      </c>
      <c r="K67" s="2">
        <f aca="true" t="shared" si="9" ref="K67:K128">(F67-F68)/F68</f>
        <v>0.01048313582497723</v>
      </c>
    </row>
    <row r="68" spans="1:11" ht="15">
      <c r="A68" s="1">
        <v>40631</v>
      </c>
      <c r="B68">
        <v>10735</v>
      </c>
      <c r="C68">
        <v>79.58</v>
      </c>
      <c r="D68">
        <v>5.01</v>
      </c>
      <c r="E68">
        <v>16.23</v>
      </c>
      <c r="F68">
        <v>21.94</v>
      </c>
      <c r="G68" s="2">
        <f t="shared" si="5"/>
        <v>-0.0014882336526834713</v>
      </c>
      <c r="H68" s="2">
        <f t="shared" si="6"/>
        <v>0.007979734008866313</v>
      </c>
      <c r="I68" s="2">
        <f t="shared" si="7"/>
        <v>-0.011834319526627316</v>
      </c>
      <c r="J68" s="2">
        <f t="shared" si="8"/>
        <v>0.02982233502538075</v>
      </c>
      <c r="K68" s="2">
        <f t="shared" si="9"/>
        <v>0.01904319554110544</v>
      </c>
    </row>
    <row r="69" spans="1:11" ht="15">
      <c r="A69" s="1">
        <v>40630</v>
      </c>
      <c r="B69">
        <v>10751</v>
      </c>
      <c r="C69">
        <v>78.95</v>
      </c>
      <c r="D69">
        <v>5.07</v>
      </c>
      <c r="E69">
        <v>15.76</v>
      </c>
      <c r="F69">
        <v>21.53</v>
      </c>
      <c r="G69" s="2">
        <f t="shared" si="5"/>
        <v>0.0037907080968031413</v>
      </c>
      <c r="H69" s="2">
        <f t="shared" si="6"/>
        <v>0.01726581626079118</v>
      </c>
      <c r="I69" s="2">
        <f t="shared" si="7"/>
        <v>0.011976047904191716</v>
      </c>
      <c r="J69" s="2">
        <f t="shared" si="8"/>
        <v>0.0025445292620864595</v>
      </c>
      <c r="K69" s="2">
        <f t="shared" si="9"/>
        <v>0.008903467666354324</v>
      </c>
    </row>
    <row r="70" spans="1:11" ht="15">
      <c r="A70" s="1">
        <v>40627</v>
      </c>
      <c r="B70">
        <v>10710.4</v>
      </c>
      <c r="C70">
        <v>77.61</v>
      </c>
      <c r="D70">
        <v>5.01</v>
      </c>
      <c r="E70">
        <v>15.72</v>
      </c>
      <c r="F70">
        <v>21.34</v>
      </c>
      <c r="G70" s="2">
        <f t="shared" si="5"/>
        <v>-0.004202461973297699</v>
      </c>
      <c r="H70" s="2">
        <f t="shared" si="6"/>
        <v>-0.011211619314562308</v>
      </c>
      <c r="I70" s="2">
        <f t="shared" si="7"/>
        <v>-0.001992031872509918</v>
      </c>
      <c r="J70" s="2">
        <f t="shared" si="8"/>
        <v>0</v>
      </c>
      <c r="K70" s="2">
        <f t="shared" si="9"/>
        <v>-0.010204081632653008</v>
      </c>
    </row>
    <row r="71" spans="1:11" ht="15">
      <c r="A71" s="1">
        <v>40626</v>
      </c>
      <c r="B71">
        <v>10755.6</v>
      </c>
      <c r="C71">
        <v>78.49</v>
      </c>
      <c r="D71">
        <v>5.02</v>
      </c>
      <c r="E71">
        <v>15.72</v>
      </c>
      <c r="F71">
        <v>21.56</v>
      </c>
      <c r="G71" s="2">
        <f t="shared" si="5"/>
        <v>0.011054709531866927</v>
      </c>
      <c r="H71" s="2">
        <f t="shared" si="6"/>
        <v>0.016314903534895647</v>
      </c>
      <c r="I71" s="2">
        <f t="shared" si="7"/>
        <v>0.014141414141414019</v>
      </c>
      <c r="J71" s="2">
        <f t="shared" si="8"/>
        <v>0.002551020408163324</v>
      </c>
      <c r="K71" s="2">
        <f t="shared" si="9"/>
        <v>0.014588235294117588</v>
      </c>
    </row>
    <row r="72" spans="1:11" ht="15">
      <c r="A72" s="1">
        <v>40625</v>
      </c>
      <c r="B72">
        <v>10638</v>
      </c>
      <c r="C72">
        <v>77.23</v>
      </c>
      <c r="D72">
        <v>4.95</v>
      </c>
      <c r="E72">
        <v>15.68</v>
      </c>
      <c r="F72">
        <v>21.25</v>
      </c>
      <c r="G72" s="2">
        <f t="shared" si="5"/>
        <v>0.00585281909210386</v>
      </c>
      <c r="H72" s="2">
        <f t="shared" si="6"/>
        <v>0.021020624008461178</v>
      </c>
      <c r="I72" s="2">
        <f t="shared" si="7"/>
        <v>0</v>
      </c>
      <c r="J72" s="2">
        <f t="shared" si="8"/>
        <v>0.02685003274394238</v>
      </c>
      <c r="K72" s="2">
        <f t="shared" si="9"/>
        <v>-0.0014097744360902788</v>
      </c>
    </row>
    <row r="73" spans="1:11" ht="15">
      <c r="A73" s="1">
        <v>40624</v>
      </c>
      <c r="B73">
        <v>10576.1</v>
      </c>
      <c r="C73">
        <v>75.64</v>
      </c>
      <c r="D73">
        <v>4.95</v>
      </c>
      <c r="E73">
        <v>15.27</v>
      </c>
      <c r="F73">
        <v>21.28</v>
      </c>
      <c r="G73" s="2">
        <f t="shared" si="5"/>
        <v>0.00016076562263586848</v>
      </c>
      <c r="H73" s="2">
        <f t="shared" si="6"/>
        <v>-0.009558727248919784</v>
      </c>
      <c r="I73" s="2">
        <f t="shared" si="7"/>
        <v>0.008146639511201636</v>
      </c>
      <c r="J73" s="2">
        <f t="shared" si="8"/>
        <v>-0.01036941023979262</v>
      </c>
      <c r="K73" s="2">
        <f t="shared" si="9"/>
        <v>0.006622516556291418</v>
      </c>
    </row>
    <row r="74" spans="1:11" ht="15">
      <c r="A74" s="1">
        <v>40623</v>
      </c>
      <c r="B74">
        <v>10574.4</v>
      </c>
      <c r="C74">
        <v>76.37</v>
      </c>
      <c r="D74">
        <v>4.91</v>
      </c>
      <c r="E74">
        <v>15.43</v>
      </c>
      <c r="F74">
        <v>21.14</v>
      </c>
      <c r="G74" s="2">
        <f t="shared" si="5"/>
        <v>0.023817822702451495</v>
      </c>
      <c r="H74" s="2">
        <f t="shared" si="6"/>
        <v>0.030078230374966333</v>
      </c>
      <c r="I74" s="2">
        <f t="shared" si="7"/>
        <v>0.014462809917355431</v>
      </c>
      <c r="J74" s="2">
        <f t="shared" si="8"/>
        <v>0.013797634691195734</v>
      </c>
      <c r="K74" s="2">
        <f t="shared" si="9"/>
        <v>0.0158577606919751</v>
      </c>
    </row>
    <row r="75" spans="1:11" ht="15">
      <c r="A75" s="1">
        <v>40620</v>
      </c>
      <c r="B75">
        <v>10328.4</v>
      </c>
      <c r="C75">
        <v>74.14</v>
      </c>
      <c r="D75">
        <v>4.84</v>
      </c>
      <c r="E75">
        <v>15.22</v>
      </c>
      <c r="F75">
        <v>20.81</v>
      </c>
      <c r="G75" s="2">
        <f t="shared" si="5"/>
        <v>0.00027117068257527624</v>
      </c>
      <c r="H75" s="2">
        <f t="shared" si="6"/>
        <v>0.0009450519778588821</v>
      </c>
      <c r="I75" s="2">
        <f t="shared" si="7"/>
        <v>0.006237006237006289</v>
      </c>
      <c r="J75" s="2">
        <f t="shared" si="8"/>
        <v>0.003957783641160982</v>
      </c>
      <c r="K75" s="2">
        <f t="shared" si="9"/>
        <v>0.0072604065827685665</v>
      </c>
    </row>
    <row r="76" spans="1:11" ht="15">
      <c r="A76" s="1">
        <v>40619</v>
      </c>
      <c r="B76">
        <v>10325.6</v>
      </c>
      <c r="C76">
        <v>74.07</v>
      </c>
      <c r="D76">
        <v>4.81</v>
      </c>
      <c r="E76">
        <v>15.16</v>
      </c>
      <c r="F76">
        <v>20.66</v>
      </c>
      <c r="G76" s="2">
        <f t="shared" si="5"/>
        <v>0.023086221588094247</v>
      </c>
      <c r="H76" s="2">
        <f t="shared" si="6"/>
        <v>-0.0057718120805370044</v>
      </c>
      <c r="I76" s="2">
        <f t="shared" si="7"/>
        <v>0.02123142250530778</v>
      </c>
      <c r="J76" s="2">
        <f t="shared" si="8"/>
        <v>0.014725568942436455</v>
      </c>
      <c r="K76" s="2">
        <f t="shared" si="9"/>
        <v>0.0014541929229278303</v>
      </c>
    </row>
    <row r="77" spans="1:11" ht="15">
      <c r="A77" s="1">
        <v>40618</v>
      </c>
      <c r="B77">
        <v>10092.6</v>
      </c>
      <c r="C77">
        <v>74.5</v>
      </c>
      <c r="D77">
        <v>4.71</v>
      </c>
      <c r="E77">
        <v>14.94</v>
      </c>
      <c r="F77">
        <v>20.63</v>
      </c>
      <c r="G77" s="2">
        <f t="shared" si="5"/>
        <v>-0.022953231942844453</v>
      </c>
      <c r="H77" s="2">
        <f t="shared" si="6"/>
        <v>-0.0004025224741714898</v>
      </c>
      <c r="I77" s="2">
        <f t="shared" si="7"/>
        <v>-0.03877551020408171</v>
      </c>
      <c r="J77" s="2">
        <f t="shared" si="8"/>
        <v>0.001340482573726513</v>
      </c>
      <c r="K77" s="2">
        <f t="shared" si="9"/>
        <v>-0.011973180076628353</v>
      </c>
    </row>
    <row r="78" spans="1:11" ht="15">
      <c r="A78" s="1">
        <v>40617</v>
      </c>
      <c r="B78">
        <v>10329.7</v>
      </c>
      <c r="C78">
        <v>74.53</v>
      </c>
      <c r="D78">
        <v>4.9</v>
      </c>
      <c r="E78">
        <v>14.92</v>
      </c>
      <c r="F78">
        <v>20.88</v>
      </c>
      <c r="G78" s="2">
        <f t="shared" si="5"/>
        <v>-0.008275809099549622</v>
      </c>
      <c r="H78" s="2">
        <f t="shared" si="6"/>
        <v>0.01928336980306341</v>
      </c>
      <c r="I78" s="2">
        <f t="shared" si="7"/>
        <v>0.0040983606557378</v>
      </c>
      <c r="J78" s="2">
        <f t="shared" si="8"/>
        <v>-0.01387970918704566</v>
      </c>
      <c r="K78" s="2">
        <f t="shared" si="9"/>
        <v>-0.013698630136986427</v>
      </c>
    </row>
    <row r="79" spans="1:11" ht="15">
      <c r="A79" s="1">
        <v>40616</v>
      </c>
      <c r="B79">
        <v>10415.9</v>
      </c>
      <c r="C79">
        <v>73.12</v>
      </c>
      <c r="D79">
        <v>4.88</v>
      </c>
      <c r="E79">
        <v>15.13</v>
      </c>
      <c r="F79">
        <v>21.17</v>
      </c>
      <c r="G79" s="2">
        <f t="shared" si="5"/>
        <v>0.0016829512232651178</v>
      </c>
      <c r="H79" s="2">
        <f t="shared" si="6"/>
        <v>0.03335217637083097</v>
      </c>
      <c r="I79" s="2">
        <f t="shared" si="7"/>
        <v>0.05856832971800424</v>
      </c>
      <c r="J79" s="2">
        <f t="shared" si="8"/>
        <v>-0.009816753926701479</v>
      </c>
      <c r="K79" s="2">
        <f t="shared" si="9"/>
        <v>-0.020360944007403875</v>
      </c>
    </row>
    <row r="80" spans="1:11" ht="15">
      <c r="A80" s="1">
        <v>40613</v>
      </c>
      <c r="B80">
        <v>10398.4</v>
      </c>
      <c r="C80">
        <v>70.76</v>
      </c>
      <c r="D80">
        <v>4.61</v>
      </c>
      <c r="E80">
        <v>15.28</v>
      </c>
      <c r="F80">
        <v>21.61</v>
      </c>
      <c r="G80" s="2">
        <f t="shared" si="5"/>
        <v>-0.0035647207635402588</v>
      </c>
      <c r="H80" s="2">
        <f t="shared" si="6"/>
        <v>-0.0018338270560021928</v>
      </c>
      <c r="I80" s="2">
        <f t="shared" si="7"/>
        <v>0.006550218340611408</v>
      </c>
      <c r="J80" s="2">
        <f t="shared" si="8"/>
        <v>-0.006501950585175644</v>
      </c>
      <c r="K80" s="2">
        <f t="shared" si="9"/>
        <v>-0.022171945701357554</v>
      </c>
    </row>
    <row r="81" spans="1:11" ht="15">
      <c r="A81" s="1">
        <v>40612</v>
      </c>
      <c r="B81">
        <v>10435.6</v>
      </c>
      <c r="C81">
        <v>70.89</v>
      </c>
      <c r="D81">
        <v>4.58</v>
      </c>
      <c r="E81">
        <v>15.38</v>
      </c>
      <c r="F81">
        <v>22.1</v>
      </c>
      <c r="G81" s="2">
        <f t="shared" si="5"/>
        <v>-0.011733510109380145</v>
      </c>
      <c r="H81" s="2">
        <f t="shared" si="6"/>
        <v>-0.0437070012140833</v>
      </c>
      <c r="I81" s="2">
        <f t="shared" si="7"/>
        <v>-0.01716738197424894</v>
      </c>
      <c r="J81" s="2">
        <f t="shared" si="8"/>
        <v>-0.001298701298701271</v>
      </c>
      <c r="K81" s="2">
        <f t="shared" si="9"/>
        <v>-0.005400540054005286</v>
      </c>
    </row>
    <row r="82" spans="1:11" ht="15">
      <c r="A82" s="1">
        <v>40611</v>
      </c>
      <c r="B82">
        <v>10559.5</v>
      </c>
      <c r="C82">
        <v>74.13</v>
      </c>
      <c r="D82">
        <v>4.66</v>
      </c>
      <c r="E82">
        <v>15.4</v>
      </c>
      <c r="F82">
        <v>22.22</v>
      </c>
      <c r="G82" s="2">
        <f t="shared" si="5"/>
        <v>-0.0008704949520755369</v>
      </c>
      <c r="H82" s="2">
        <f t="shared" si="6"/>
        <v>0.034035430325010434</v>
      </c>
      <c r="I82" s="2">
        <f t="shared" si="7"/>
        <v>0.024175824175824246</v>
      </c>
      <c r="J82" s="2">
        <f t="shared" si="8"/>
        <v>-0.009009009009008933</v>
      </c>
      <c r="K82" s="2">
        <f t="shared" si="9"/>
        <v>0.01693363844393581</v>
      </c>
    </row>
    <row r="83" spans="1:11" ht="15">
      <c r="A83" s="1">
        <v>40610</v>
      </c>
      <c r="B83">
        <v>10568.7</v>
      </c>
      <c r="C83">
        <v>71.69</v>
      </c>
      <c r="D83">
        <v>4.55</v>
      </c>
      <c r="E83">
        <v>15.54</v>
      </c>
      <c r="F83">
        <v>21.85</v>
      </c>
      <c r="G83" s="2">
        <f t="shared" si="5"/>
        <v>0.0069552292843736005</v>
      </c>
      <c r="H83" s="2">
        <f t="shared" si="6"/>
        <v>0.028993828046504893</v>
      </c>
      <c r="I83" s="2">
        <f t="shared" si="7"/>
        <v>0.015624999999999863</v>
      </c>
      <c r="J83" s="2">
        <f t="shared" si="8"/>
        <v>0.0012886597938144056</v>
      </c>
      <c r="K83" s="2">
        <f t="shared" si="9"/>
        <v>-0.001827318410232944</v>
      </c>
    </row>
    <row r="84" spans="1:11" ht="15">
      <c r="A84" s="1">
        <v>40609</v>
      </c>
      <c r="B84">
        <v>10495.7</v>
      </c>
      <c r="C84">
        <v>69.67</v>
      </c>
      <c r="D84">
        <v>4.48</v>
      </c>
      <c r="E84">
        <v>15.52</v>
      </c>
      <c r="F84">
        <v>21.89</v>
      </c>
      <c r="G84" s="2">
        <f t="shared" si="5"/>
        <v>-0.0002857496642441445</v>
      </c>
      <c r="H84" s="2">
        <f t="shared" si="6"/>
        <v>0.012645348837209369</v>
      </c>
      <c r="I84" s="2">
        <f t="shared" si="7"/>
        <v>-0.013215859030836918</v>
      </c>
      <c r="J84" s="2">
        <f t="shared" si="8"/>
        <v>0.02038132807363568</v>
      </c>
      <c r="K84" s="2">
        <f t="shared" si="9"/>
        <v>0.007363092498849523</v>
      </c>
    </row>
    <row r="85" spans="1:11" ht="15">
      <c r="A85" s="1">
        <v>40606</v>
      </c>
      <c r="B85">
        <v>10498.7</v>
      </c>
      <c r="C85">
        <v>68.8</v>
      </c>
      <c r="D85">
        <v>4.54</v>
      </c>
      <c r="E85">
        <v>15.21</v>
      </c>
      <c r="F85">
        <v>21.73</v>
      </c>
      <c r="G85" s="2">
        <f t="shared" si="5"/>
        <v>-0.006454116155163663</v>
      </c>
      <c r="H85" s="2">
        <f t="shared" si="6"/>
        <v>-0.010499065151733123</v>
      </c>
      <c r="I85" s="2">
        <f t="shared" si="7"/>
        <v>-0.01731601731601733</v>
      </c>
      <c r="J85" s="2">
        <f t="shared" si="8"/>
        <v>0.001976284584980312</v>
      </c>
      <c r="K85" s="2">
        <f t="shared" si="9"/>
        <v>0.01779859484777513</v>
      </c>
    </row>
    <row r="86" spans="1:11" ht="15">
      <c r="A86" s="1">
        <v>40605</v>
      </c>
      <c r="B86">
        <v>10566.9</v>
      </c>
      <c r="C86">
        <v>69.53</v>
      </c>
      <c r="D86">
        <v>4.62</v>
      </c>
      <c r="E86">
        <v>15.18</v>
      </c>
      <c r="F86">
        <v>21.35</v>
      </c>
      <c r="G86" s="2">
        <f t="shared" si="5"/>
        <v>-0.007224863300700844</v>
      </c>
      <c r="H86" s="2">
        <f t="shared" si="6"/>
        <v>0.0005756223917111275</v>
      </c>
      <c r="I86" s="2">
        <f t="shared" si="7"/>
        <v>-0.00858369098712447</v>
      </c>
      <c r="J86" s="2">
        <f t="shared" si="8"/>
        <v>-0.005242463958060293</v>
      </c>
      <c r="K86" s="2">
        <f t="shared" si="9"/>
        <v>-0.007899628252788019</v>
      </c>
    </row>
    <row r="87" spans="1:11" ht="15">
      <c r="A87" s="1">
        <v>40604</v>
      </c>
      <c r="B87">
        <v>10643.8</v>
      </c>
      <c r="C87">
        <v>69.49</v>
      </c>
      <c r="D87">
        <v>4.66</v>
      </c>
      <c r="E87">
        <v>15.26</v>
      </c>
      <c r="F87">
        <v>21.52</v>
      </c>
      <c r="G87" s="2">
        <f t="shared" si="5"/>
        <v>-0.010973898661017141</v>
      </c>
      <c r="H87" s="2">
        <f t="shared" si="6"/>
        <v>-0.016697325597849255</v>
      </c>
      <c r="I87" s="2">
        <f t="shared" si="7"/>
        <v>-0.008510638297872348</v>
      </c>
      <c r="J87" s="2">
        <f t="shared" si="8"/>
        <v>-0.003265839320705468</v>
      </c>
      <c r="K87" s="2">
        <f t="shared" si="9"/>
        <v>-0.01148369315571888</v>
      </c>
    </row>
    <row r="88" spans="1:11" ht="15">
      <c r="A88" s="1">
        <v>40603</v>
      </c>
      <c r="B88">
        <v>10761.9</v>
      </c>
      <c r="C88">
        <v>70.67</v>
      </c>
      <c r="D88">
        <v>4.7</v>
      </c>
      <c r="E88">
        <v>15.31</v>
      </c>
      <c r="F88">
        <v>21.77</v>
      </c>
      <c r="G88" s="2">
        <f t="shared" si="5"/>
        <v>-0.008192944299037826</v>
      </c>
      <c r="H88" s="2">
        <f t="shared" si="6"/>
        <v>0.002553553695559751</v>
      </c>
      <c r="I88" s="2">
        <f t="shared" si="7"/>
        <v>-0.01673640167364018</v>
      </c>
      <c r="J88" s="2">
        <f t="shared" si="8"/>
        <v>-0.00841968911917092</v>
      </c>
      <c r="K88" s="2">
        <f t="shared" si="9"/>
        <v>-0.00820045558086559</v>
      </c>
    </row>
    <row r="89" spans="1:11" ht="15">
      <c r="A89" s="1">
        <v>40602</v>
      </c>
      <c r="B89">
        <v>10850.8</v>
      </c>
      <c r="C89">
        <v>70.49</v>
      </c>
      <c r="D89">
        <v>4.78</v>
      </c>
      <c r="E89">
        <v>15.44</v>
      </c>
      <c r="F89">
        <v>21.95</v>
      </c>
      <c r="G89" s="2">
        <f t="shared" si="5"/>
        <v>0.002596394615021995</v>
      </c>
      <c r="H89" s="2">
        <f t="shared" si="6"/>
        <v>0.0389093588798821</v>
      </c>
      <c r="I89" s="2">
        <f t="shared" si="7"/>
        <v>0</v>
      </c>
      <c r="J89" s="2">
        <f t="shared" si="8"/>
        <v>0.03277591973244149</v>
      </c>
      <c r="K89" s="2">
        <f t="shared" si="9"/>
        <v>0.005497022446175034</v>
      </c>
    </row>
    <row r="90" spans="1:11" ht="15">
      <c r="A90" s="1">
        <v>40599</v>
      </c>
      <c r="B90">
        <v>10822.7</v>
      </c>
      <c r="C90">
        <v>67.85</v>
      </c>
      <c r="D90">
        <v>4.78</v>
      </c>
      <c r="E90">
        <v>14.95</v>
      </c>
      <c r="F90">
        <v>21.83</v>
      </c>
      <c r="G90" s="2">
        <f t="shared" si="5"/>
        <v>0.01644502047409748</v>
      </c>
      <c r="H90" s="2">
        <f t="shared" si="6"/>
        <v>0.008172362555720613</v>
      </c>
      <c r="I90" s="2">
        <f t="shared" si="7"/>
        <v>0.017021276595744695</v>
      </c>
      <c r="J90" s="2">
        <f t="shared" si="8"/>
        <v>0.001339584728734064</v>
      </c>
      <c r="K90" s="2">
        <f t="shared" si="9"/>
        <v>0.006918819188191817</v>
      </c>
    </row>
    <row r="91" spans="1:11" ht="15">
      <c r="A91" s="1">
        <v>40598</v>
      </c>
      <c r="B91">
        <v>10647.6</v>
      </c>
      <c r="C91">
        <v>67.3</v>
      </c>
      <c r="D91">
        <v>4.7</v>
      </c>
      <c r="E91">
        <v>14.93</v>
      </c>
      <c r="F91">
        <v>21.68</v>
      </c>
      <c r="G91" s="2">
        <f t="shared" si="5"/>
        <v>0.0013354148249854919</v>
      </c>
      <c r="H91" s="2">
        <f t="shared" si="6"/>
        <v>0.020624810433727624</v>
      </c>
      <c r="I91" s="2">
        <f t="shared" si="7"/>
        <v>-0.00423728813559313</v>
      </c>
      <c r="J91" s="2">
        <f t="shared" si="8"/>
        <v>-0.0020053475935829634</v>
      </c>
      <c r="K91" s="2">
        <f t="shared" si="9"/>
        <v>0.012610929472209228</v>
      </c>
    </row>
    <row r="92" spans="1:11" ht="15">
      <c r="A92" s="1">
        <v>40597</v>
      </c>
      <c r="B92">
        <v>10633.4</v>
      </c>
      <c r="C92">
        <v>65.94</v>
      </c>
      <c r="D92">
        <v>4.72</v>
      </c>
      <c r="E92">
        <v>14.96</v>
      </c>
      <c r="F92">
        <v>21.41</v>
      </c>
      <c r="G92" s="2">
        <f t="shared" si="5"/>
        <v>-0.00640073258019604</v>
      </c>
      <c r="H92" s="2">
        <f t="shared" si="6"/>
        <v>-0.004228329809725176</v>
      </c>
      <c r="I92" s="2">
        <f t="shared" si="7"/>
        <v>-0.01255230125523023</v>
      </c>
      <c r="J92" s="2">
        <f t="shared" si="8"/>
        <v>-0.02158273381294953</v>
      </c>
      <c r="K92" s="2">
        <f t="shared" si="9"/>
        <v>-0.006035283194057522</v>
      </c>
    </row>
    <row r="93" spans="1:11" ht="15">
      <c r="A93" s="1">
        <v>40596</v>
      </c>
      <c r="B93">
        <v>10701.9</v>
      </c>
      <c r="C93">
        <v>66.22</v>
      </c>
      <c r="D93">
        <v>4.78</v>
      </c>
      <c r="E93">
        <v>15.29</v>
      </c>
      <c r="F93">
        <v>21.54</v>
      </c>
      <c r="G93" s="2">
        <f t="shared" si="5"/>
        <v>-0.010045788816428506</v>
      </c>
      <c r="H93" s="2">
        <f t="shared" si="6"/>
        <v>0.003333333333333316</v>
      </c>
      <c r="I93" s="2">
        <f t="shared" si="7"/>
        <v>0.0042016806722690045</v>
      </c>
      <c r="J93" s="2">
        <f t="shared" si="8"/>
        <v>0.01392572944297076</v>
      </c>
      <c r="K93" s="2">
        <f t="shared" si="9"/>
        <v>-0.00874367234238386</v>
      </c>
    </row>
    <row r="94" spans="1:11" ht="15">
      <c r="A94" s="1">
        <v>40595</v>
      </c>
      <c r="B94">
        <v>10810.5</v>
      </c>
      <c r="C94">
        <v>66</v>
      </c>
      <c r="D94">
        <v>4.76</v>
      </c>
      <c r="E94">
        <v>15.08</v>
      </c>
      <c r="F94">
        <v>21.73</v>
      </c>
      <c r="G94" s="2">
        <f t="shared" si="5"/>
        <v>-0.023274094017943493</v>
      </c>
      <c r="H94" s="2">
        <f t="shared" si="6"/>
        <v>-0.035510740903112764</v>
      </c>
      <c r="I94" s="2">
        <f t="shared" si="7"/>
        <v>-0.03448275862068964</v>
      </c>
      <c r="J94" s="2">
        <f t="shared" si="8"/>
        <v>-0.014379084967320302</v>
      </c>
      <c r="K94" s="2">
        <f t="shared" si="9"/>
        <v>-0.0077625570776254866</v>
      </c>
    </row>
    <row r="95" spans="1:11" ht="15">
      <c r="A95" s="1">
        <v>40592</v>
      </c>
      <c r="B95">
        <v>11068.1</v>
      </c>
      <c r="C95">
        <v>68.43</v>
      </c>
      <c r="D95">
        <v>4.93</v>
      </c>
      <c r="E95">
        <v>15.3</v>
      </c>
      <c r="F95">
        <v>21.9</v>
      </c>
      <c r="G95" s="2">
        <f t="shared" si="5"/>
        <v>-0.004040313146765017</v>
      </c>
      <c r="H95" s="2">
        <f t="shared" si="6"/>
        <v>0.009887839433294004</v>
      </c>
      <c r="I95" s="2">
        <f t="shared" si="7"/>
        <v>-0.014000000000000058</v>
      </c>
      <c r="J95" s="2">
        <f t="shared" si="8"/>
        <v>-0.0064935064935064705</v>
      </c>
      <c r="K95" s="2">
        <f t="shared" si="9"/>
        <v>0.002747252747252689</v>
      </c>
    </row>
    <row r="96" spans="1:11" ht="15">
      <c r="A96" s="1">
        <v>40591</v>
      </c>
      <c r="B96">
        <v>11113</v>
      </c>
      <c r="C96">
        <v>67.76</v>
      </c>
      <c r="D96">
        <v>5</v>
      </c>
      <c r="E96">
        <v>15.4</v>
      </c>
      <c r="F96">
        <v>21.84</v>
      </c>
      <c r="G96" s="2">
        <f t="shared" si="5"/>
        <v>0.005901627473343175</v>
      </c>
      <c r="H96" s="2">
        <f t="shared" si="6"/>
        <v>-0.01296431172614713</v>
      </c>
      <c r="I96" s="2">
        <f t="shared" si="7"/>
        <v>0.026694045174537964</v>
      </c>
      <c r="J96" s="2">
        <f t="shared" si="8"/>
        <v>0.006535947712418277</v>
      </c>
      <c r="K96" s="2">
        <f t="shared" si="9"/>
        <v>0.0009165902841429685</v>
      </c>
    </row>
    <row r="97" spans="1:11" ht="15">
      <c r="A97" s="1">
        <v>40590</v>
      </c>
      <c r="B97">
        <v>11047.8</v>
      </c>
      <c r="C97">
        <v>68.65</v>
      </c>
      <c r="D97">
        <v>4.87</v>
      </c>
      <c r="E97">
        <v>15.3</v>
      </c>
      <c r="F97">
        <v>21.82</v>
      </c>
      <c r="G97" s="2">
        <f t="shared" si="5"/>
        <v>0.020468862574125595</v>
      </c>
      <c r="H97" s="2">
        <f t="shared" si="6"/>
        <v>0.01253687315634231</v>
      </c>
      <c r="I97" s="2">
        <f t="shared" si="7"/>
        <v>0.0656455142231947</v>
      </c>
      <c r="J97" s="2">
        <f t="shared" si="8"/>
        <v>-0.010989010989010985</v>
      </c>
      <c r="K97" s="2">
        <f t="shared" si="9"/>
        <v>0.005066789497927196</v>
      </c>
    </row>
    <row r="98" spans="1:11" ht="15">
      <c r="A98" s="1">
        <v>40589</v>
      </c>
      <c r="B98">
        <v>10826.2</v>
      </c>
      <c r="C98">
        <v>67.8</v>
      </c>
      <c r="D98">
        <v>4.57</v>
      </c>
      <c r="E98">
        <v>15.47</v>
      </c>
      <c r="F98">
        <v>21.71</v>
      </c>
      <c r="G98" s="2">
        <f t="shared" si="5"/>
        <v>0.004779715444513536</v>
      </c>
      <c r="H98" s="2">
        <f t="shared" si="6"/>
        <v>-0.002941176470588277</v>
      </c>
      <c r="I98" s="2">
        <f t="shared" si="7"/>
        <v>0.026966292134831482</v>
      </c>
      <c r="J98" s="2">
        <f t="shared" si="8"/>
        <v>0.013097576948264642</v>
      </c>
      <c r="K98" s="2">
        <f t="shared" si="9"/>
        <v>0.006024096385542288</v>
      </c>
    </row>
    <row r="99" spans="1:11" ht="15">
      <c r="A99" s="1">
        <v>40588</v>
      </c>
      <c r="B99">
        <v>10774.7</v>
      </c>
      <c r="C99">
        <v>68</v>
      </c>
      <c r="D99">
        <v>4.45</v>
      </c>
      <c r="E99">
        <v>15.27</v>
      </c>
      <c r="F99">
        <v>21.58</v>
      </c>
      <c r="G99" s="2">
        <f t="shared" si="5"/>
        <v>-0.0026750342478432778</v>
      </c>
      <c r="H99" s="2">
        <f t="shared" si="6"/>
        <v>0.0019154265507587364</v>
      </c>
      <c r="I99" s="2">
        <f t="shared" si="7"/>
        <v>-0.0219780219780219</v>
      </c>
      <c r="J99" s="2">
        <f t="shared" si="8"/>
        <v>0.009920634920634944</v>
      </c>
      <c r="K99" s="2">
        <f t="shared" si="9"/>
        <v>-0.010091743119266165</v>
      </c>
    </row>
    <row r="100" spans="1:11" ht="15">
      <c r="A100" s="1">
        <v>40585</v>
      </c>
      <c r="B100">
        <v>10803.6</v>
      </c>
      <c r="C100">
        <v>67.87</v>
      </c>
      <c r="D100">
        <v>4.55</v>
      </c>
      <c r="E100">
        <v>15.12</v>
      </c>
      <c r="F100">
        <v>21.8</v>
      </c>
      <c r="G100" s="2">
        <f t="shared" si="5"/>
        <v>0.0010841464431657752</v>
      </c>
      <c r="H100" s="2">
        <f t="shared" si="6"/>
        <v>0.008169934640523046</v>
      </c>
      <c r="I100" s="2">
        <f t="shared" si="7"/>
        <v>-0.0193965517241379</v>
      </c>
      <c r="J100" s="2">
        <f t="shared" si="8"/>
        <v>-0.0026385224274406943</v>
      </c>
      <c r="K100" s="2">
        <f t="shared" si="9"/>
        <v>0.005071461502996746</v>
      </c>
    </row>
    <row r="101" spans="1:11" ht="15">
      <c r="A101" s="1">
        <v>40584</v>
      </c>
      <c r="B101">
        <v>10791.9</v>
      </c>
      <c r="C101">
        <v>67.32</v>
      </c>
      <c r="D101">
        <v>4.64</v>
      </c>
      <c r="E101">
        <v>15.16</v>
      </c>
      <c r="F101">
        <v>21.69</v>
      </c>
      <c r="G101" s="2">
        <f t="shared" si="5"/>
        <v>-0.013140568418742522</v>
      </c>
      <c r="H101" s="2">
        <f t="shared" si="6"/>
        <v>-0.015357612988152863</v>
      </c>
      <c r="I101" s="2">
        <f t="shared" si="7"/>
        <v>-0.04329896907216495</v>
      </c>
      <c r="J101" s="2">
        <f t="shared" si="8"/>
        <v>-0.0059016393442622855</v>
      </c>
      <c r="K101" s="2">
        <f t="shared" si="9"/>
        <v>0.0023105360443623248</v>
      </c>
    </row>
    <row r="102" spans="1:11" ht="15">
      <c r="A102" s="1">
        <v>40583</v>
      </c>
      <c r="B102">
        <v>10935.6</v>
      </c>
      <c r="C102">
        <v>68.37</v>
      </c>
      <c r="D102">
        <v>4.85</v>
      </c>
      <c r="E102">
        <v>15.25</v>
      </c>
      <c r="F102">
        <v>21.64</v>
      </c>
      <c r="G102" s="2">
        <f t="shared" si="5"/>
        <v>-0.0026903539411405274</v>
      </c>
      <c r="H102" s="2">
        <f t="shared" si="6"/>
        <v>-0.006683132355077637</v>
      </c>
      <c r="I102" s="2">
        <f t="shared" si="7"/>
        <v>-0.0061475409836066084</v>
      </c>
      <c r="J102" s="2">
        <f t="shared" si="8"/>
        <v>-0.007161458333333297</v>
      </c>
      <c r="K102" s="2">
        <f t="shared" si="9"/>
        <v>-0.00733944954128441</v>
      </c>
    </row>
    <row r="103" spans="1:11" ht="15">
      <c r="A103" s="1">
        <v>40582</v>
      </c>
      <c r="B103">
        <v>10965.1</v>
      </c>
      <c r="C103">
        <v>68.83</v>
      </c>
      <c r="D103">
        <v>4.88</v>
      </c>
      <c r="E103">
        <v>15.36</v>
      </c>
      <c r="F103">
        <v>21.8</v>
      </c>
      <c r="G103" s="2">
        <f t="shared" si="5"/>
        <v>0.003891014959808104</v>
      </c>
      <c r="H103" s="2">
        <f t="shared" si="6"/>
        <v>-0.007211885186787827</v>
      </c>
      <c r="I103" s="2">
        <f t="shared" si="7"/>
        <v>0.00618556701030933</v>
      </c>
      <c r="J103" s="2">
        <f t="shared" si="8"/>
        <v>0.004578155657292367</v>
      </c>
      <c r="K103" s="2">
        <f t="shared" si="9"/>
        <v>0.002759889604415928</v>
      </c>
    </row>
    <row r="104" spans="1:11" ht="15">
      <c r="A104" s="1">
        <v>40581</v>
      </c>
      <c r="B104">
        <v>10922.6</v>
      </c>
      <c r="C104">
        <v>69.33</v>
      </c>
      <c r="D104">
        <v>4.85</v>
      </c>
      <c r="E104">
        <v>15.29</v>
      </c>
      <c r="F104">
        <v>21.74</v>
      </c>
      <c r="G104" s="2">
        <f t="shared" si="5"/>
        <v>0.006255354823256252</v>
      </c>
      <c r="H104" s="2">
        <f t="shared" si="6"/>
        <v>0.03016344725111443</v>
      </c>
      <c r="I104" s="2">
        <f t="shared" si="7"/>
        <v>0.018907563025210055</v>
      </c>
      <c r="J104" s="2">
        <f t="shared" si="8"/>
        <v>0.0013097576948264292</v>
      </c>
      <c r="K104" s="2">
        <f t="shared" si="9"/>
        <v>0.012575687005123409</v>
      </c>
    </row>
    <row r="105" spans="1:11" ht="15">
      <c r="A105" s="1">
        <v>40578</v>
      </c>
      <c r="B105">
        <v>10854.7</v>
      </c>
      <c r="C105">
        <v>67.3</v>
      </c>
      <c r="D105">
        <v>4.76</v>
      </c>
      <c r="E105">
        <v>15.27</v>
      </c>
      <c r="F105">
        <v>21.47</v>
      </c>
      <c r="G105" s="2">
        <f t="shared" si="5"/>
        <v>-0.0005524505786919812</v>
      </c>
      <c r="H105" s="2">
        <f t="shared" si="6"/>
        <v>0.028108768713718355</v>
      </c>
      <c r="I105" s="2">
        <f t="shared" si="7"/>
        <v>-0.01039501039501036</v>
      </c>
      <c r="J105" s="2">
        <f t="shared" si="8"/>
        <v>0.01125827814569536</v>
      </c>
      <c r="K105" s="2">
        <f t="shared" si="9"/>
        <v>0.016090866067203023</v>
      </c>
    </row>
    <row r="106" spans="1:11" ht="15">
      <c r="A106" s="1">
        <v>40577</v>
      </c>
      <c r="B106">
        <v>10860.7</v>
      </c>
      <c r="C106">
        <v>65.46</v>
      </c>
      <c r="D106">
        <v>4.81</v>
      </c>
      <c r="E106">
        <v>15.1</v>
      </c>
      <c r="F106">
        <v>21.13</v>
      </c>
      <c r="G106" s="2">
        <f t="shared" si="5"/>
        <v>-0.013578318286679623</v>
      </c>
      <c r="H106" s="2">
        <f t="shared" si="6"/>
        <v>-0.037635989414878016</v>
      </c>
      <c r="I106" s="2">
        <f t="shared" si="7"/>
        <v>-0.016359918200409013</v>
      </c>
      <c r="J106" s="2">
        <f t="shared" si="8"/>
        <v>0.0013262599469495739</v>
      </c>
      <c r="K106" s="2">
        <f t="shared" si="9"/>
        <v>-0.004241281809613566</v>
      </c>
    </row>
    <row r="107" spans="1:11" ht="15">
      <c r="A107" s="1">
        <v>40576</v>
      </c>
      <c r="B107">
        <v>11010.2</v>
      </c>
      <c r="C107">
        <v>68.02</v>
      </c>
      <c r="D107">
        <v>4.89</v>
      </c>
      <c r="E107">
        <v>15.08</v>
      </c>
      <c r="F107">
        <v>21.22</v>
      </c>
      <c r="G107" s="2">
        <f t="shared" si="5"/>
        <v>0.00385670912389802</v>
      </c>
      <c r="H107" s="2">
        <f t="shared" si="6"/>
        <v>0.032169954476479364</v>
      </c>
      <c r="I107" s="2">
        <f t="shared" si="7"/>
        <v>-0.012121212121212222</v>
      </c>
      <c r="J107" s="2">
        <f t="shared" si="8"/>
        <v>0.01276024177300198</v>
      </c>
      <c r="K107" s="2">
        <f t="shared" si="9"/>
        <v>0.005687203791469073</v>
      </c>
    </row>
    <row r="108" spans="1:11" ht="15">
      <c r="A108" s="1">
        <v>40575</v>
      </c>
      <c r="B108">
        <v>10967.9</v>
      </c>
      <c r="C108">
        <v>65.9</v>
      </c>
      <c r="D108">
        <v>4.95</v>
      </c>
      <c r="E108">
        <v>14.89</v>
      </c>
      <c r="F108">
        <v>21.1</v>
      </c>
      <c r="G108" s="2">
        <f t="shared" si="5"/>
        <v>0.014982417175643128</v>
      </c>
      <c r="H108" s="2">
        <f t="shared" si="6"/>
        <v>0.042886532679221524</v>
      </c>
      <c r="I108" s="2">
        <f t="shared" si="7"/>
        <v>-0.006024096385542218</v>
      </c>
      <c r="J108" s="2">
        <f t="shared" si="8"/>
        <v>0.005401755570560437</v>
      </c>
      <c r="K108" s="2">
        <f t="shared" si="9"/>
        <v>0.018339768339768463</v>
      </c>
    </row>
    <row r="109" spans="1:11" ht="15">
      <c r="A109" s="1">
        <v>40574</v>
      </c>
      <c r="B109">
        <v>10806</v>
      </c>
      <c r="C109">
        <v>63.19</v>
      </c>
      <c r="D109">
        <v>4.98</v>
      </c>
      <c r="E109">
        <v>14.81</v>
      </c>
      <c r="F109">
        <v>20.72</v>
      </c>
      <c r="G109" s="2">
        <f t="shared" si="5"/>
        <v>0.0054899041593002695</v>
      </c>
      <c r="H109" s="2">
        <f t="shared" si="6"/>
        <v>0.023485584710074437</v>
      </c>
      <c r="I109" s="2">
        <f t="shared" si="7"/>
        <v>0.01425661914460291</v>
      </c>
      <c r="J109" s="2">
        <f t="shared" si="8"/>
        <v>-0.01985440105890132</v>
      </c>
      <c r="K109" s="2">
        <f t="shared" si="9"/>
        <v>0.019183472700442725</v>
      </c>
    </row>
    <row r="110" spans="1:11" ht="15">
      <c r="A110" s="1">
        <v>40571</v>
      </c>
      <c r="B110">
        <v>10747</v>
      </c>
      <c r="C110">
        <v>61.74</v>
      </c>
      <c r="D110">
        <v>4.91</v>
      </c>
      <c r="E110">
        <v>15.11</v>
      </c>
      <c r="F110">
        <v>20.33</v>
      </c>
      <c r="G110" s="2">
        <f t="shared" si="5"/>
        <v>-0.0075447652996205195</v>
      </c>
      <c r="H110" s="2">
        <f t="shared" si="6"/>
        <v>0.008493956223456438</v>
      </c>
      <c r="I110" s="2">
        <f t="shared" si="7"/>
        <v>-0.006072874493927175</v>
      </c>
      <c r="J110" s="2">
        <f t="shared" si="8"/>
        <v>0.001325381047050999</v>
      </c>
      <c r="K110" s="2">
        <f t="shared" si="9"/>
        <v>-0.002453385672227709</v>
      </c>
    </row>
    <row r="111" spans="1:11" ht="15">
      <c r="A111" s="1">
        <v>40570</v>
      </c>
      <c r="B111">
        <v>10828.7</v>
      </c>
      <c r="C111">
        <v>61.22</v>
      </c>
      <c r="D111">
        <v>4.94</v>
      </c>
      <c r="E111">
        <v>15.09</v>
      </c>
      <c r="F111">
        <v>20.38</v>
      </c>
      <c r="G111" s="2">
        <f t="shared" si="5"/>
        <v>0.014806901140506245</v>
      </c>
      <c r="H111" s="2">
        <f t="shared" si="6"/>
        <v>-0.007296902870115174</v>
      </c>
      <c r="I111" s="2">
        <f t="shared" si="7"/>
        <v>0.03347280334728036</v>
      </c>
      <c r="J111" s="2">
        <f t="shared" si="8"/>
        <v>0.01343183344526523</v>
      </c>
      <c r="K111" s="2">
        <f t="shared" si="9"/>
        <v>0.023606228026117473</v>
      </c>
    </row>
    <row r="112" spans="1:11" ht="15">
      <c r="A112" s="1">
        <v>40569</v>
      </c>
      <c r="B112">
        <v>10670.7</v>
      </c>
      <c r="C112">
        <v>61.67</v>
      </c>
      <c r="D112">
        <v>4.78</v>
      </c>
      <c r="E112">
        <v>14.89</v>
      </c>
      <c r="F112">
        <v>19.91</v>
      </c>
      <c r="G112" s="2">
        <f t="shared" si="5"/>
        <v>0.0005907505344886812</v>
      </c>
      <c r="H112" s="2">
        <f t="shared" si="6"/>
        <v>-0.005001613423684982</v>
      </c>
      <c r="I112" s="2">
        <f t="shared" si="7"/>
        <v>-0.010351966873705968</v>
      </c>
      <c r="J112" s="2">
        <f t="shared" si="8"/>
        <v>-0.0013413816230717353</v>
      </c>
      <c r="K112" s="2">
        <f t="shared" si="9"/>
        <v>-0.02401960784313718</v>
      </c>
    </row>
    <row r="113" spans="1:11" ht="15">
      <c r="A113" s="1">
        <v>40568</v>
      </c>
      <c r="B113">
        <v>10664.4</v>
      </c>
      <c r="C113">
        <v>61.98</v>
      </c>
      <c r="D113">
        <v>4.83</v>
      </c>
      <c r="E113">
        <v>14.91</v>
      </c>
      <c r="F113">
        <v>20.4</v>
      </c>
      <c r="G113" s="2">
        <f t="shared" si="5"/>
        <v>-0.013961573312129001</v>
      </c>
      <c r="H113" s="2">
        <f t="shared" si="6"/>
        <v>-0.01462639109697936</v>
      </c>
      <c r="I113" s="2">
        <f t="shared" si="7"/>
        <v>-0.051080550098231786</v>
      </c>
      <c r="J113" s="2">
        <f t="shared" si="8"/>
        <v>0.007432432432432394</v>
      </c>
      <c r="K113" s="2">
        <f t="shared" si="9"/>
        <v>-0.007299270072992805</v>
      </c>
    </row>
    <row r="114" spans="1:11" ht="15">
      <c r="A114" s="1">
        <v>40567</v>
      </c>
      <c r="B114">
        <v>10815.4</v>
      </c>
      <c r="C114">
        <v>62.9</v>
      </c>
      <c r="D114">
        <v>5.09</v>
      </c>
      <c r="E114">
        <v>14.8</v>
      </c>
      <c r="F114">
        <v>20.55</v>
      </c>
      <c r="G114" s="2">
        <f t="shared" si="5"/>
        <v>-0.0012651097505795243</v>
      </c>
      <c r="H114" s="2">
        <f t="shared" si="6"/>
        <v>0.009144874057436232</v>
      </c>
      <c r="I114" s="2">
        <f t="shared" si="7"/>
        <v>-0.0116504854368933</v>
      </c>
      <c r="J114" s="2">
        <f t="shared" si="8"/>
        <v>0.024221453287197332</v>
      </c>
      <c r="K114" s="2">
        <f t="shared" si="9"/>
        <v>0.002439024390243937</v>
      </c>
    </row>
    <row r="115" spans="1:11" ht="15">
      <c r="A115" s="1">
        <v>40564</v>
      </c>
      <c r="B115">
        <v>10829.1</v>
      </c>
      <c r="C115">
        <v>62.33</v>
      </c>
      <c r="D115">
        <v>5.15</v>
      </c>
      <c r="E115">
        <v>14.45</v>
      </c>
      <c r="F115">
        <v>20.5</v>
      </c>
      <c r="G115" s="2">
        <f t="shared" si="5"/>
        <v>0.01806917428950171</v>
      </c>
      <c r="H115" s="2">
        <f t="shared" si="6"/>
        <v>0.01663676398629907</v>
      </c>
      <c r="I115" s="2">
        <f t="shared" si="7"/>
        <v>0.030000000000000072</v>
      </c>
      <c r="J115" s="2">
        <f t="shared" si="8"/>
        <v>-0.006189821182943594</v>
      </c>
      <c r="K115" s="2">
        <f t="shared" si="9"/>
        <v>-0.0038872691933915598</v>
      </c>
    </row>
    <row r="116" spans="1:11" ht="15">
      <c r="A116" s="1">
        <v>40563</v>
      </c>
      <c r="B116">
        <v>10636.9</v>
      </c>
      <c r="C116">
        <v>61.31</v>
      </c>
      <c r="D116">
        <v>5</v>
      </c>
      <c r="E116">
        <v>14.54</v>
      </c>
      <c r="F116">
        <v>20.58</v>
      </c>
      <c r="G116" s="2">
        <f t="shared" si="5"/>
        <v>0.0076161606593093956</v>
      </c>
      <c r="H116" s="2">
        <f t="shared" si="6"/>
        <v>0.025250836120401424</v>
      </c>
      <c r="I116" s="2">
        <f t="shared" si="7"/>
        <v>0.057082452431289545</v>
      </c>
      <c r="J116" s="2">
        <f t="shared" si="8"/>
        <v>-0.019554956169925888</v>
      </c>
      <c r="K116" s="2">
        <f t="shared" si="9"/>
        <v>0.028485757121439116</v>
      </c>
    </row>
    <row r="117" spans="1:11" ht="15">
      <c r="A117" s="1">
        <v>40562</v>
      </c>
      <c r="B117">
        <v>10556.5</v>
      </c>
      <c r="C117">
        <v>59.8</v>
      </c>
      <c r="D117">
        <v>4.73</v>
      </c>
      <c r="E117">
        <v>14.83</v>
      </c>
      <c r="F117">
        <v>20.01</v>
      </c>
      <c r="G117" s="2">
        <f t="shared" si="5"/>
        <v>-0.0025417162726533663</v>
      </c>
      <c r="H117" s="2">
        <f t="shared" si="6"/>
        <v>0.046369203849518786</v>
      </c>
      <c r="I117" s="2">
        <f t="shared" si="7"/>
        <v>0.004246284501061669</v>
      </c>
      <c r="J117" s="2">
        <f t="shared" si="8"/>
        <v>0.005423728813559327</v>
      </c>
      <c r="K117" s="2">
        <f t="shared" si="9"/>
        <v>0.0005000000000000782</v>
      </c>
    </row>
    <row r="118" spans="1:11" ht="15">
      <c r="A118" s="1">
        <v>40561</v>
      </c>
      <c r="B118">
        <v>10583.4</v>
      </c>
      <c r="C118">
        <v>57.15</v>
      </c>
      <c r="D118">
        <v>4.71</v>
      </c>
      <c r="E118">
        <v>14.75</v>
      </c>
      <c r="F118">
        <v>20</v>
      </c>
      <c r="G118" s="2">
        <f t="shared" si="5"/>
        <v>0.029513618677042767</v>
      </c>
      <c r="H118" s="2">
        <f t="shared" si="6"/>
        <v>0.030472412549585246</v>
      </c>
      <c r="I118" s="2">
        <f t="shared" si="7"/>
        <v>0.05369127516778528</v>
      </c>
      <c r="J118" s="2">
        <f t="shared" si="8"/>
        <v>0.0006784260515603654</v>
      </c>
      <c r="K118" s="2">
        <f t="shared" si="9"/>
        <v>0.01781170483460567</v>
      </c>
    </row>
    <row r="119" spans="1:11" ht="15">
      <c r="A119" s="1">
        <v>40560</v>
      </c>
      <c r="B119">
        <v>10280</v>
      </c>
      <c r="C119">
        <v>55.46</v>
      </c>
      <c r="D119">
        <v>4.47</v>
      </c>
      <c r="E119">
        <v>14.74</v>
      </c>
      <c r="F119">
        <v>19.65</v>
      </c>
      <c r="G119" s="2">
        <f t="shared" si="5"/>
        <v>-0.010120268461545904</v>
      </c>
      <c r="H119" s="2">
        <f t="shared" si="6"/>
        <v>0.017614678899082584</v>
      </c>
      <c r="I119" s="2">
        <f t="shared" si="7"/>
        <v>-0.0175824175824176</v>
      </c>
      <c r="J119" s="2">
        <f t="shared" si="8"/>
        <v>0</v>
      </c>
      <c r="K119" s="2">
        <f t="shared" si="9"/>
        <v>0.009763617677286625</v>
      </c>
    </row>
    <row r="120" spans="1:11" ht="15">
      <c r="A120" s="1">
        <v>40557</v>
      </c>
      <c r="B120">
        <v>10385.1</v>
      </c>
      <c r="C120">
        <v>54.5</v>
      </c>
      <c r="D120">
        <v>4.55</v>
      </c>
      <c r="E120">
        <v>14.74</v>
      </c>
      <c r="F120">
        <v>19.46</v>
      </c>
      <c r="G120" s="2">
        <f t="shared" si="5"/>
        <v>0.001378871446754454</v>
      </c>
      <c r="H120" s="2">
        <f t="shared" si="6"/>
        <v>0.007952653967079707</v>
      </c>
      <c r="I120" s="2">
        <f t="shared" si="7"/>
        <v>0.011111111111111072</v>
      </c>
      <c r="J120" s="2">
        <f t="shared" si="8"/>
        <v>-0.009408602150537673</v>
      </c>
      <c r="K120" s="2">
        <f t="shared" si="9"/>
        <v>-0.026999999999999958</v>
      </c>
    </row>
    <row r="121" spans="1:11" ht="15">
      <c r="A121" s="1">
        <v>40556</v>
      </c>
      <c r="B121">
        <v>10370.8</v>
      </c>
      <c r="C121">
        <v>54.07</v>
      </c>
      <c r="D121">
        <v>4.5</v>
      </c>
      <c r="E121">
        <v>14.88</v>
      </c>
      <c r="F121">
        <v>20</v>
      </c>
      <c r="G121" s="2">
        <f t="shared" si="5"/>
        <v>0.02668989822991313</v>
      </c>
      <c r="H121" s="2">
        <f t="shared" si="6"/>
        <v>0.008580488714792032</v>
      </c>
      <c r="I121" s="2">
        <f t="shared" si="7"/>
        <v>0.048951048951048945</v>
      </c>
      <c r="J121" s="2">
        <f t="shared" si="8"/>
        <v>-0.014569536423840984</v>
      </c>
      <c r="K121" s="2">
        <f t="shared" si="9"/>
        <v>0.027221366204417112</v>
      </c>
    </row>
    <row r="122" spans="1:11" ht="15">
      <c r="A122" s="1">
        <v>40555</v>
      </c>
      <c r="B122">
        <v>10101.2</v>
      </c>
      <c r="C122">
        <v>53.61</v>
      </c>
      <c r="D122">
        <v>4.29</v>
      </c>
      <c r="E122">
        <v>15.1</v>
      </c>
      <c r="F122">
        <v>19.47</v>
      </c>
      <c r="G122" s="2">
        <f t="shared" si="5"/>
        <v>0.05417392847079454</v>
      </c>
      <c r="H122" s="2">
        <f t="shared" si="6"/>
        <v>0.059905100830367757</v>
      </c>
      <c r="I122" s="2">
        <f t="shared" si="7"/>
        <v>0.10000000000000003</v>
      </c>
      <c r="J122" s="2">
        <f t="shared" si="8"/>
        <v>0.008684034736138877</v>
      </c>
      <c r="K122" s="2">
        <f t="shared" si="9"/>
        <v>0.049595687331536284</v>
      </c>
    </row>
    <row r="123" spans="1:11" ht="15">
      <c r="A123" s="1">
        <v>40554</v>
      </c>
      <c r="B123">
        <v>9582.1</v>
      </c>
      <c r="C123">
        <v>50.58</v>
      </c>
      <c r="D123">
        <v>3.9</v>
      </c>
      <c r="E123">
        <v>14.97</v>
      </c>
      <c r="F123">
        <v>18.55</v>
      </c>
      <c r="G123" s="2">
        <f t="shared" si="5"/>
        <v>0.015289580198775255</v>
      </c>
      <c r="H123" s="2">
        <f t="shared" si="6"/>
        <v>0.0005934718100890433</v>
      </c>
      <c r="I123" s="2">
        <f t="shared" si="7"/>
        <v>0.04278074866310152</v>
      </c>
      <c r="J123" s="2">
        <f t="shared" si="8"/>
        <v>0.004697986577181227</v>
      </c>
      <c r="K123" s="2">
        <f t="shared" si="9"/>
        <v>0.002702702702702741</v>
      </c>
    </row>
    <row r="124" spans="1:11" ht="15">
      <c r="A124" s="1">
        <v>40553</v>
      </c>
      <c r="B124">
        <v>9437.8</v>
      </c>
      <c r="C124">
        <v>50.55</v>
      </c>
      <c r="D124">
        <v>3.74</v>
      </c>
      <c r="E124">
        <v>14.9</v>
      </c>
      <c r="F124">
        <v>18.5</v>
      </c>
      <c r="G124" s="2">
        <f t="shared" si="5"/>
        <v>-0.012854707291307273</v>
      </c>
      <c r="H124" s="2">
        <f t="shared" si="6"/>
        <v>-0.005704169944925379</v>
      </c>
      <c r="I124" s="2">
        <f t="shared" si="7"/>
        <v>-0.036082474226804044</v>
      </c>
      <c r="J124" s="2">
        <f t="shared" si="8"/>
        <v>0.012916383412644426</v>
      </c>
      <c r="K124" s="2">
        <f t="shared" si="9"/>
        <v>-0.006444683136412513</v>
      </c>
    </row>
    <row r="125" spans="1:11" ht="15">
      <c r="A125" s="1">
        <v>40550</v>
      </c>
      <c r="B125">
        <v>9560.7</v>
      </c>
      <c r="C125">
        <v>50.84</v>
      </c>
      <c r="D125">
        <v>3.88</v>
      </c>
      <c r="E125">
        <v>14.71</v>
      </c>
      <c r="F125">
        <v>18.62</v>
      </c>
      <c r="G125" s="2">
        <f t="shared" si="5"/>
        <v>-0.014635101569666175</v>
      </c>
      <c r="H125" s="2">
        <f t="shared" si="6"/>
        <v>-0.013198757763975149</v>
      </c>
      <c r="I125" s="2">
        <f t="shared" si="7"/>
        <v>-0.03241895261845384</v>
      </c>
      <c r="J125" s="2">
        <f t="shared" si="8"/>
        <v>0.002043596730245309</v>
      </c>
      <c r="K125" s="2">
        <f t="shared" si="9"/>
        <v>-0.001072961373390535</v>
      </c>
    </row>
    <row r="126" spans="1:11" ht="15">
      <c r="A126" s="1">
        <v>40549</v>
      </c>
      <c r="B126">
        <v>9702.7</v>
      </c>
      <c r="C126">
        <v>51.52</v>
      </c>
      <c r="D126">
        <v>4.01</v>
      </c>
      <c r="E126">
        <v>14.68</v>
      </c>
      <c r="F126">
        <v>18.64</v>
      </c>
      <c r="G126" s="2">
        <f t="shared" si="5"/>
        <v>-0.010069990001428256</v>
      </c>
      <c r="H126" s="2">
        <f t="shared" si="6"/>
        <v>-0.013593720084242653</v>
      </c>
      <c r="I126" s="2">
        <f t="shared" si="7"/>
        <v>-0.02195121951219509</v>
      </c>
      <c r="J126" s="2">
        <f t="shared" si="8"/>
        <v>-0.0232867598137059</v>
      </c>
      <c r="K126" s="2">
        <f t="shared" si="9"/>
        <v>-0.003208556149732552</v>
      </c>
    </row>
    <row r="127" spans="1:11" ht="15">
      <c r="A127" s="1">
        <v>40548</v>
      </c>
      <c r="B127">
        <v>9801.4</v>
      </c>
      <c r="C127">
        <v>52.23</v>
      </c>
      <c r="D127">
        <v>4.1</v>
      </c>
      <c r="E127">
        <v>15.03</v>
      </c>
      <c r="F127">
        <v>18.7</v>
      </c>
      <c r="G127" s="2">
        <f t="shared" si="5"/>
        <v>-0.008798187775575422</v>
      </c>
      <c r="H127" s="2">
        <f t="shared" si="6"/>
        <v>-0.008165590581086209</v>
      </c>
      <c r="I127" s="2">
        <f t="shared" si="7"/>
        <v>0.0024449877750610726</v>
      </c>
      <c r="J127" s="2">
        <f t="shared" si="8"/>
        <v>0.0006657789613848061</v>
      </c>
      <c r="K127" s="2">
        <f t="shared" si="9"/>
        <v>0.0037573805689747873</v>
      </c>
    </row>
    <row r="128" spans="1:11" ht="15">
      <c r="A128" s="1">
        <v>40547</v>
      </c>
      <c r="B128">
        <v>9888.4</v>
      </c>
      <c r="C128">
        <v>52.66</v>
      </c>
      <c r="D128">
        <v>4.09</v>
      </c>
      <c r="E128">
        <v>15.02</v>
      </c>
      <c r="F128">
        <v>18.63</v>
      </c>
      <c r="G128" s="2">
        <f t="shared" si="5"/>
        <v>1.0112961783154213E-05</v>
      </c>
      <c r="H128" s="2">
        <f t="shared" si="6"/>
        <v>0.008812260536398346</v>
      </c>
      <c r="I128" s="2">
        <f t="shared" si="7"/>
        <v>-0.0072815533980583125</v>
      </c>
      <c r="J128" s="2">
        <f t="shared" si="8"/>
        <v>-0.011842105263157876</v>
      </c>
      <c r="K128" s="2">
        <f t="shared" si="9"/>
        <v>0.0016129032258063215</v>
      </c>
    </row>
    <row r="129" spans="1:6" ht="15">
      <c r="A129" s="1">
        <v>40546</v>
      </c>
      <c r="B129">
        <v>9888.3</v>
      </c>
      <c r="C129">
        <v>52.2</v>
      </c>
      <c r="D129">
        <v>4.12</v>
      </c>
      <c r="E129">
        <v>15.2</v>
      </c>
      <c r="F129">
        <v>18.6</v>
      </c>
    </row>
    <row r="130" spans="5:16" ht="15">
      <c r="E130" s="7" t="s">
        <v>11</v>
      </c>
      <c r="G130" s="10">
        <f>AVERAGE(G2:G128)</f>
        <v>0.0005419864118894062</v>
      </c>
      <c r="H130" s="10">
        <f>AVERAGE(H2:H128)</f>
        <v>0.0029020790091910087</v>
      </c>
      <c r="I130" s="10">
        <f>AVERAGE(I2:I128)</f>
        <v>0.001545743099474247</v>
      </c>
      <c r="J130" s="10">
        <f>AVERAGE(J2:J128)</f>
        <v>0.00024558781191132573</v>
      </c>
      <c r="K130" s="10">
        <f>AVERAGE(K2:K128)</f>
        <v>0.001650817518579487</v>
      </c>
      <c r="M130" s="7" t="s">
        <v>14</v>
      </c>
      <c r="P130" s="13">
        <f>AVERAGE(G131:K131)</f>
        <v>0.34431069255227376</v>
      </c>
    </row>
    <row r="131" spans="5:13" ht="15">
      <c r="E131" s="7" t="s">
        <v>12</v>
      </c>
      <c r="F131" s="3"/>
      <c r="G131" s="11">
        <f>G130*250</f>
        <v>0.13549660297235155</v>
      </c>
      <c r="H131" s="11">
        <f>H130*250</f>
        <v>0.7255197522977522</v>
      </c>
      <c r="I131" s="11">
        <f>I130*250</f>
        <v>0.38643577486856173</v>
      </c>
      <c r="J131" s="11">
        <f>J130*250</f>
        <v>0.06139695297783143</v>
      </c>
      <c r="K131" s="11">
        <f>K130*250</f>
        <v>0.4127043796448718</v>
      </c>
      <c r="M131" s="7"/>
    </row>
    <row r="132" spans="6:16" ht="15">
      <c r="F132" s="3"/>
      <c r="G132" s="5"/>
      <c r="H132" s="3"/>
      <c r="I132" s="3"/>
      <c r="J132" s="3"/>
      <c r="K132" s="3"/>
      <c r="M132" s="7" t="s">
        <v>16</v>
      </c>
      <c r="P132" s="23">
        <f>AVERAGE(F143:F146)</f>
        <v>0.8835392959519685</v>
      </c>
    </row>
    <row r="133" spans="5:16" ht="15">
      <c r="E133" s="7" t="s">
        <v>13</v>
      </c>
      <c r="F133" s="3"/>
      <c r="G133" s="3"/>
      <c r="H133" s="3"/>
      <c r="I133" s="3"/>
      <c r="J133" s="3"/>
      <c r="K133" s="3"/>
      <c r="M133" s="18" t="s">
        <v>17</v>
      </c>
      <c r="P133" s="23">
        <f>P137*H136+P138*I137+P139*J138+2*N137*N138*I136+2*N137*N139*J136+2*N138*N139*J137</f>
        <v>0.00023859837048296467</v>
      </c>
    </row>
    <row r="134" spans="6:16" ht="15">
      <c r="F134" s="9"/>
      <c r="G134" s="12" t="s">
        <v>6</v>
      </c>
      <c r="H134" s="12" t="s">
        <v>7</v>
      </c>
      <c r="I134" s="12" t="s">
        <v>8</v>
      </c>
      <c r="J134" s="12" t="s">
        <v>9</v>
      </c>
      <c r="K134" s="12" t="s">
        <v>10</v>
      </c>
      <c r="M134" s="7" t="s">
        <v>20</v>
      </c>
      <c r="P134" s="23">
        <f>SQRT(P133)</f>
        <v>0.01544662974512449</v>
      </c>
    </row>
    <row r="135" spans="6:16" ht="15">
      <c r="F135" s="12" t="s">
        <v>6</v>
      </c>
      <c r="G135" s="10">
        <f>COVAR($G$2:$G$128,G2:G128)</f>
        <v>0.00015148027308095117</v>
      </c>
      <c r="H135" s="10">
        <f>COVAR($G$2:$G$128,H2:H128)</f>
        <v>0.00015893598420583897</v>
      </c>
      <c r="I135" s="10">
        <f>COVAR($G$2:$G$128,I2:I128)</f>
        <v>0.00023576872188466367</v>
      </c>
      <c r="J135" s="10">
        <f>COVAR($G$2:$G$128,J2:J128)</f>
        <v>2.511178009188821E-05</v>
      </c>
      <c r="K135" s="10">
        <f>COVAR($G$2:$G$128,K2:K128)</f>
        <v>0.00011553860913183124</v>
      </c>
      <c r="M135" s="7" t="s">
        <v>21</v>
      </c>
      <c r="P135" s="22">
        <f>P134*SQRT(250)</f>
        <v>0.2442326608394978</v>
      </c>
    </row>
    <row r="136" spans="6:16" ht="15">
      <c r="F136" s="12" t="s">
        <v>7</v>
      </c>
      <c r="G136" s="10">
        <f>COVAR(G2:G128,$H$2:$H$128)</f>
        <v>0.00015893598420583897</v>
      </c>
      <c r="H136" s="10">
        <f>COVAR(H2:H128,$H$2:$H$128)</f>
        <v>0.0003660540123295091</v>
      </c>
      <c r="I136" s="10">
        <f>COVAR(I2:I128,$H$2:$H$128)</f>
        <v>0.0002643200401477873</v>
      </c>
      <c r="J136" s="10">
        <f>COVAR(J2:J128,$H$2:$H$128)</f>
        <v>4.6881530389793175E-05</v>
      </c>
      <c r="K136" s="10">
        <f>COVAR(K2:K128,$H$2:$H$128)</f>
        <v>0.00014268187151580117</v>
      </c>
      <c r="M136" s="14" t="s">
        <v>18</v>
      </c>
      <c r="N136" s="15"/>
      <c r="P136" s="19" t="s">
        <v>19</v>
      </c>
    </row>
    <row r="137" spans="6:16" ht="15">
      <c r="F137" s="12" t="s">
        <v>8</v>
      </c>
      <c r="G137" s="10">
        <f>COVAR(G2:G128,$I$2:$I$128)</f>
        <v>0.00023576872188466367</v>
      </c>
      <c r="H137" s="10">
        <f>COVAR(H2:H128,$I$2:$I$128)</f>
        <v>0.0002643200401477873</v>
      </c>
      <c r="I137" s="10">
        <f>COVAR(I2:I128,$I$2:$I$128)</f>
        <v>0.0005937957501946316</v>
      </c>
      <c r="J137" s="10">
        <f>COVAR(J2:J128,$I$2:$I$128)</f>
        <v>3.846643461177528E-06</v>
      </c>
      <c r="K137" s="10">
        <f>COVAR(K2:K128,$I$2:$I$128)</f>
        <v>0.0001498702175295879</v>
      </c>
      <c r="M137" s="12" t="s">
        <v>7</v>
      </c>
      <c r="N137" s="16">
        <v>0.5</v>
      </c>
      <c r="P137" s="20">
        <f>N137^2</f>
        <v>0.25</v>
      </c>
    </row>
    <row r="138" spans="6:16" ht="15">
      <c r="F138" s="12" t="s">
        <v>9</v>
      </c>
      <c r="G138" s="10">
        <f>COVAR(G2:G128,$J$2:$J$128)</f>
        <v>2.511178009188821E-05</v>
      </c>
      <c r="H138" s="10">
        <f>COVAR(H2:H128,$J$2:$J$128)</f>
        <v>4.6881530389793175E-05</v>
      </c>
      <c r="I138" s="10">
        <f>COVAR(I2:I128,$J$2:$J$128)</f>
        <v>3.846643461177528E-06</v>
      </c>
      <c r="J138" s="10">
        <f>COVAR(J2:J128,$J$2:$J$128)</f>
        <v>0.00011273336363586038</v>
      </c>
      <c r="K138" s="10">
        <f>COVAR(K2:K128,$J$2:$J$128)</f>
        <v>3.4803493055119504E-05</v>
      </c>
      <c r="M138" s="12" t="s">
        <v>8</v>
      </c>
      <c r="N138" s="16">
        <v>0.3</v>
      </c>
      <c r="P138" s="20">
        <f>N138^2</f>
        <v>0.09</v>
      </c>
    </row>
    <row r="139" spans="6:16" ht="15">
      <c r="F139" s="12" t="s">
        <v>10</v>
      </c>
      <c r="G139" s="10">
        <f>COVAR(G2:G128,$K$2:$K$128)</f>
        <v>0.00011553860913183124</v>
      </c>
      <c r="H139" s="10">
        <f>COVAR(H2:H128,$K$2:$K$128)</f>
        <v>0.00014268187151580117</v>
      </c>
      <c r="I139" s="10">
        <f>COVAR(I2:I128,$K$2:$K$128)</f>
        <v>0.0001498702175295879</v>
      </c>
      <c r="J139" s="10">
        <f>COVAR(J2:J128,$K$2:$K$128)</f>
        <v>3.4803493055119504E-05</v>
      </c>
      <c r="K139" s="10">
        <f>COVAR(K2:K128,$K$2:$K$128)</f>
        <v>0.0001979143430066306</v>
      </c>
      <c r="M139" s="12" t="s">
        <v>9</v>
      </c>
      <c r="N139" s="16">
        <v>0.2</v>
      </c>
      <c r="P139" s="20">
        <f>N139^2</f>
        <v>0.04000000000000001</v>
      </c>
    </row>
    <row r="140" spans="6:16" ht="15">
      <c r="F140" s="3"/>
      <c r="G140" s="3"/>
      <c r="H140" s="3"/>
      <c r="I140" s="3"/>
      <c r="J140" s="3"/>
      <c r="K140" s="3"/>
      <c r="M140" s="12" t="s">
        <v>10</v>
      </c>
      <c r="N140" s="17">
        <v>0</v>
      </c>
      <c r="P140" s="21">
        <f>N140^2</f>
        <v>0</v>
      </c>
    </row>
    <row r="141" spans="6:15" ht="15">
      <c r="F141" s="3"/>
      <c r="G141" s="4"/>
      <c r="H141" s="4"/>
      <c r="I141" s="4"/>
      <c r="J141" s="4"/>
      <c r="K141" s="4"/>
      <c r="N141" s="3"/>
      <c r="O141" s="3"/>
    </row>
    <row r="142" spans="5:15" ht="15">
      <c r="E142" s="14" t="s">
        <v>15</v>
      </c>
      <c r="F142" s="15"/>
      <c r="G142" s="3"/>
      <c r="H142" s="3"/>
      <c r="I142" s="3"/>
      <c r="J142" s="3"/>
      <c r="K142" s="3"/>
      <c r="N142" s="3"/>
      <c r="O142" s="3"/>
    </row>
    <row r="143" spans="5:11" ht="15">
      <c r="E143" s="12" t="s">
        <v>7</v>
      </c>
      <c r="F143" s="16">
        <f>G136/$G$135</f>
        <v>1.049219023528585</v>
      </c>
      <c r="G143" s="3"/>
      <c r="H143" s="3"/>
      <c r="I143" s="3"/>
      <c r="J143" s="3"/>
      <c r="K143" s="3"/>
    </row>
    <row r="144" spans="5:11" ht="15">
      <c r="E144" s="12" t="s">
        <v>8</v>
      </c>
      <c r="F144" s="16">
        <f>G137/$G$135</f>
        <v>1.5564318514178324</v>
      </c>
      <c r="G144" s="3"/>
      <c r="H144" s="3"/>
      <c r="I144" s="3"/>
      <c r="J144" s="3"/>
      <c r="K144" s="3"/>
    </row>
    <row r="145" spans="5:11" ht="15">
      <c r="E145" s="12" t="s">
        <v>9</v>
      </c>
      <c r="F145" s="16">
        <f>G138/$G$135</f>
        <v>0.16577590983393894</v>
      </c>
      <c r="G145" s="3"/>
      <c r="H145" s="3"/>
      <c r="I145" s="3"/>
      <c r="J145" s="3"/>
      <c r="K145" s="3"/>
    </row>
    <row r="146" spans="5:11" ht="15">
      <c r="E146" s="12" t="s">
        <v>10</v>
      </c>
      <c r="F146" s="17">
        <f>G139/$G$135</f>
        <v>0.7627303990275177</v>
      </c>
      <c r="G146" s="3"/>
      <c r="H146" s="3"/>
      <c r="I146" s="3"/>
      <c r="J146" s="3"/>
      <c r="K146" s="3"/>
    </row>
    <row r="147" spans="6:11" ht="15">
      <c r="F147" s="3"/>
      <c r="G147" s="3"/>
      <c r="H147" s="6"/>
      <c r="I147" s="6"/>
      <c r="J147" s="6"/>
      <c r="K147" s="3"/>
    </row>
    <row r="148" spans="6:11" ht="15">
      <c r="F148" s="3"/>
      <c r="G148" s="3"/>
      <c r="H148" s="3"/>
      <c r="I148" s="3"/>
      <c r="J148" s="3"/>
      <c r="K148" s="3"/>
    </row>
    <row r="149" spans="6:11" ht="15">
      <c r="F149" s="3"/>
      <c r="G149" s="3"/>
      <c r="H149" s="3"/>
      <c r="I149" s="3"/>
      <c r="J149" s="3"/>
      <c r="K14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uc3m</dc:creator>
  <cp:keywords/>
  <dc:description/>
  <cp:lastModifiedBy>%username%</cp:lastModifiedBy>
  <dcterms:created xsi:type="dcterms:W3CDTF">2011-11-21T10:14:39Z</dcterms:created>
  <dcterms:modified xsi:type="dcterms:W3CDTF">2012-02-13T10:00:23Z</dcterms:modified>
  <cp:category/>
  <cp:version/>
  <cp:contentType/>
  <cp:contentStatus/>
</cp:coreProperties>
</file>